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defaultThemeVersion="124226"/>
  <mc:AlternateContent xmlns:mc="http://schemas.openxmlformats.org/markup-compatibility/2006">
    <mc:Choice Requires="x15">
      <x15ac:absPath xmlns:x15ac="http://schemas.microsoft.com/office/spreadsheetml/2010/11/ac" url="I:\AcadAffairs\BOG\Current Forms\2021 New Degree Program\"/>
    </mc:Choice>
  </mc:AlternateContent>
  <xr:revisionPtr revIDLastSave="0" documentId="8_{25AD6C92-417C-417B-B2F8-4F58BBA09A4D}" xr6:coauthVersionLast="47" xr6:coauthVersionMax="47" xr10:uidLastSave="{00000000-0000-0000-0000-000000000000}"/>
  <bookViews>
    <workbookView xWindow="28680" yWindow="-120" windowWidth="29040" windowHeight="15840" tabRatio="723" activeTab="5" xr2:uid="{00000000-000D-0000-FFFF-FFFF00000000}"/>
  </bookViews>
  <sheets>
    <sheet name="Table 1-A Undergrad Enrollment" sheetId="13" r:id="rId1"/>
    <sheet name="Table 1-B Grad Enrollment" sheetId="15" r:id="rId2"/>
    <sheet name="Table 2 Faculty Participation" sheetId="19" r:id="rId3"/>
    <sheet name="Table 3-A E&amp;G Budget" sheetId="17" r:id="rId4"/>
    <sheet name="Table 3-B CE and MRT Budget" sheetId="18" r:id="rId5"/>
    <sheet name="Table 4 Reallocation" sheetId="1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 i="19" l="1"/>
  <c r="K2" i="19"/>
  <c r="M2" i="19" s="1"/>
  <c r="M18" i="19" s="1"/>
  <c r="G4" i="19"/>
  <c r="I4" i="19"/>
  <c r="K4" i="19"/>
  <c r="M4" i="19"/>
  <c r="G6" i="19"/>
  <c r="I6" i="19" s="1"/>
  <c r="K6" i="19"/>
  <c r="M6" i="19"/>
  <c r="G8" i="19"/>
  <c r="I8" i="19"/>
  <c r="K8" i="19"/>
  <c r="M8" i="19" s="1"/>
  <c r="G10" i="19"/>
  <c r="I10" i="19"/>
  <c r="K10" i="19"/>
  <c r="M10" i="19"/>
  <c r="G12" i="19"/>
  <c r="I12" i="19" s="1"/>
  <c r="K12" i="19"/>
  <c r="M12" i="19"/>
  <c r="G14" i="19"/>
  <c r="I14" i="19"/>
  <c r="K14" i="19"/>
  <c r="M14" i="19" s="1"/>
  <c r="G16" i="19"/>
  <c r="I16" i="19"/>
  <c r="K16" i="19"/>
  <c r="M16" i="19"/>
  <c r="I30" i="19"/>
  <c r="M30" i="19"/>
  <c r="I18" i="19" l="1"/>
  <c r="K10" i="15"/>
  <c r="K9" i="15"/>
  <c r="K8" i="15"/>
  <c r="K7" i="15"/>
  <c r="K6" i="15"/>
  <c r="K5" i="15"/>
  <c r="K4" i="15"/>
  <c r="K3" i="15"/>
  <c r="K2" i="15"/>
  <c r="I9" i="15"/>
  <c r="I10" i="15"/>
  <c r="I3" i="15"/>
  <c r="I4" i="15"/>
  <c r="I5" i="15"/>
  <c r="I6" i="15"/>
  <c r="I7" i="15"/>
  <c r="I8" i="15"/>
  <c r="I2" i="15"/>
  <c r="G3" i="15"/>
  <c r="G4" i="15"/>
  <c r="G5" i="15"/>
  <c r="G6" i="15"/>
  <c r="G7" i="15"/>
  <c r="G8" i="15"/>
  <c r="G9" i="15"/>
  <c r="G10" i="15"/>
  <c r="G2" i="15"/>
  <c r="E3" i="15"/>
  <c r="E4" i="15"/>
  <c r="E5" i="15"/>
  <c r="E6" i="15"/>
  <c r="E7" i="15"/>
  <c r="E8" i="15"/>
  <c r="E9" i="15"/>
  <c r="E10" i="15"/>
  <c r="E2" i="15"/>
  <c r="C3" i="15"/>
  <c r="C4" i="15"/>
  <c r="C5" i="15"/>
  <c r="C6" i="15"/>
  <c r="C7" i="15"/>
  <c r="C8" i="15"/>
  <c r="C9" i="15"/>
  <c r="C10" i="15"/>
  <c r="C2" i="15"/>
  <c r="K3" i="13"/>
  <c r="K4" i="13"/>
  <c r="K5" i="13"/>
  <c r="K6" i="13"/>
  <c r="K7" i="13"/>
  <c r="K2" i="13"/>
  <c r="I3" i="13"/>
  <c r="I4" i="13"/>
  <c r="I5" i="13"/>
  <c r="I6" i="13"/>
  <c r="I7" i="13"/>
  <c r="I2" i="13"/>
  <c r="G3" i="13"/>
  <c r="G4" i="13"/>
  <c r="G5" i="13"/>
  <c r="G6" i="13"/>
  <c r="G7" i="13"/>
  <c r="G2" i="13"/>
  <c r="E3" i="13"/>
  <c r="E4" i="13"/>
  <c r="E5" i="13"/>
  <c r="E6" i="13"/>
  <c r="E7" i="13"/>
  <c r="E2" i="13"/>
  <c r="C7" i="13"/>
  <c r="C6" i="13"/>
  <c r="C5" i="13"/>
  <c r="C4" i="13"/>
  <c r="C3" i="13"/>
  <c r="C2" i="13"/>
  <c r="G7" i="17" l="1"/>
  <c r="M7" i="17"/>
  <c r="B9" i="18" l="1"/>
  <c r="C9" i="18"/>
  <c r="B14" i="18"/>
  <c r="C14" i="18"/>
  <c r="B21" i="18"/>
  <c r="C21" i="18"/>
  <c r="B27" i="18"/>
  <c r="C27" i="18"/>
  <c r="B33" i="18"/>
  <c r="C33" i="18"/>
  <c r="C35" i="18" l="1"/>
  <c r="B35" i="18"/>
  <c r="I3" i="17"/>
  <c r="P3" i="17"/>
  <c r="I4" i="17"/>
  <c r="P4" i="17"/>
  <c r="I5" i="17"/>
  <c r="P5" i="17"/>
  <c r="I6" i="17"/>
  <c r="P6" i="17"/>
  <c r="B7" i="17"/>
  <c r="N14" i="17" s="1"/>
  <c r="N16" i="17" s="1"/>
  <c r="C7" i="17"/>
  <c r="D7" i="17"/>
  <c r="E7" i="17"/>
  <c r="F7" i="17"/>
  <c r="H7" i="17"/>
  <c r="J7" i="17"/>
  <c r="K7" i="17"/>
  <c r="L7" i="17"/>
  <c r="N7" i="17"/>
  <c r="O7" i="17"/>
  <c r="O14" i="17" l="1"/>
  <c r="O16" i="17" s="1"/>
  <c r="I7" i="17"/>
  <c r="P7" i="17"/>
  <c r="D9" i="11" l="1"/>
  <c r="D8" i="11"/>
  <c r="D7" i="11"/>
  <c r="D6" i="11"/>
  <c r="D5" i="11"/>
  <c r="D4" i="11"/>
  <c r="D3" i="11"/>
  <c r="J8" i="13" l="1"/>
  <c r="I8" i="13"/>
  <c r="G8" i="13"/>
  <c r="E8" i="13"/>
  <c r="C8" i="13"/>
  <c r="J11" i="15"/>
  <c r="I11" i="15"/>
  <c r="G11" i="15"/>
  <c r="E11" i="15"/>
  <c r="C11" i="15"/>
  <c r="K11" i="15"/>
  <c r="H11" i="15"/>
  <c r="F11" i="15"/>
  <c r="D11" i="15"/>
  <c r="B11" i="15"/>
  <c r="B8" i="13"/>
  <c r="D8" i="13"/>
  <c r="F8" i="13"/>
  <c r="H8" i="13"/>
  <c r="K8" i="13"/>
  <c r="D2" i="11"/>
  <c r="D10" i="11" s="1"/>
  <c r="B10" i="11"/>
  <c r="C10" i="11"/>
</calcChain>
</file>

<file path=xl/sharedStrings.xml><?xml version="1.0" encoding="utf-8"?>
<sst xmlns="http://schemas.openxmlformats.org/spreadsheetml/2006/main" count="224" uniqueCount="190">
  <si>
    <t>Year 1</t>
  </si>
  <si>
    <t>Year 5</t>
  </si>
  <si>
    <t>Code</t>
  </si>
  <si>
    <t>Rank</t>
  </si>
  <si>
    <t>Contract Status</t>
  </si>
  <si>
    <t>Mos. Contract Year 1</t>
  </si>
  <si>
    <t>FTE
Year 1</t>
  </si>
  <si>
    <t>% Effort for Prg. Year 1</t>
  </si>
  <si>
    <t>PY
Year 1</t>
  </si>
  <si>
    <t>Mos. Contract Year 5</t>
  </si>
  <si>
    <t>FTE
Year 5</t>
  </si>
  <si>
    <t>% Effort for Prg. Year 5</t>
  </si>
  <si>
    <t>PY
Year 5</t>
  </si>
  <si>
    <t>A</t>
  </si>
  <si>
    <t>Asst. Prof.</t>
  </si>
  <si>
    <t>MYA</t>
  </si>
  <si>
    <t>Tenure</t>
  </si>
  <si>
    <t>C</t>
  </si>
  <si>
    <t>Fall 2007</t>
  </si>
  <si>
    <t>Total Person-Years (PY)</t>
  </si>
  <si>
    <t>Faculty Code</t>
  </si>
  <si>
    <t>Faculty</t>
  </si>
  <si>
    <t>Name, Degree</t>
  </si>
  <si>
    <t>Academic Discipline</t>
  </si>
  <si>
    <t>New Hire, Degree</t>
  </si>
  <si>
    <t>John Smith, Ph.D.</t>
  </si>
  <si>
    <t>Mathematics</t>
  </si>
  <si>
    <t xml:space="preserve">Overall Totals for </t>
  </si>
  <si>
    <t xml:space="preserve"> Initial Date for Participation in Program</t>
  </si>
  <si>
    <t>Fall 2010</t>
  </si>
  <si>
    <t>Sally Jones, Ph.D.</t>
  </si>
  <si>
    <t>Physics</t>
  </si>
  <si>
    <t>Faculty Salaries and Benefits</t>
  </si>
  <si>
    <t>Upper-level students who are transferring from other majors within the university**</t>
  </si>
  <si>
    <t>**  If numbers appear in this category, they should go DOWN in later years.</t>
  </si>
  <si>
    <t>Transfers from out of state colleges and universities***</t>
  </si>
  <si>
    <t>Students who initially entered the university as FTIC students and who are progressing from the lower to the upper level***</t>
  </si>
  <si>
    <t>Other (Explain)***</t>
  </si>
  <si>
    <t xml:space="preserve">*** Do not include individuals counted in any PRIOR CATEGORY in a given COLUMN. </t>
  </si>
  <si>
    <t>Total Costs</t>
  </si>
  <si>
    <t>Base before reallocation</t>
  </si>
  <si>
    <t>Base after reallocation</t>
  </si>
  <si>
    <t>Totals</t>
  </si>
  <si>
    <t>Source of Students
(Non-duplicated headcount in any given year)*</t>
  </si>
  <si>
    <t>New Non-Recurring (E&amp;G)</t>
  </si>
  <si>
    <t>New Enrollment Growth (E&amp;G)</t>
  </si>
  <si>
    <t>Other*** (E&amp;G)</t>
  </si>
  <si>
    <t>Source of Funding</t>
  </si>
  <si>
    <t>Contracts &amp; Grants (C&amp;G)</t>
  </si>
  <si>
    <t>Continuing Base** (E&amp;G)</t>
  </si>
  <si>
    <t>Program and/or E&amp;G account from which current funds will be reallocated during Year 1</t>
  </si>
  <si>
    <t>Total E&amp;G Funding</t>
  </si>
  <si>
    <t>E&amp;G Cost per FTE</t>
  </si>
  <si>
    <t>Enrollment Growth (E&amp;G)</t>
  </si>
  <si>
    <t>Reallocated Base* (E&amp;G)</t>
  </si>
  <si>
    <t>Annual Student FTE</t>
  </si>
  <si>
    <t>***Identify if non-recurring.</t>
  </si>
  <si>
    <t>Amount to be reallocated</t>
  </si>
  <si>
    <t>Individuals drawn from agencies/industries in your service area (e.g., older returning students)</t>
  </si>
  <si>
    <t>Individuals who graduated from preceding degree programs at other Florida public universities</t>
  </si>
  <si>
    <t>Individuals who graduated from preceding degree programs at non-public Florida institutions</t>
  </si>
  <si>
    <t>Additional foreign residents***</t>
  </si>
  <si>
    <t>Additional out-of-state residents***</t>
  </si>
  <si>
    <t>Additional in-state residents***</t>
  </si>
  <si>
    <t>Students who transfer from other graduate programs within the university**</t>
  </si>
  <si>
    <t xml:space="preserve">***   Do not include individuals counted in any PRIOR category in a given COLUMN. </t>
  </si>
  <si>
    <t>**     If numbers appear in this category, they should go DOWN in later years.</t>
  </si>
  <si>
    <t>Individuals who have recently graduated from preceding degree programs at this university</t>
  </si>
  <si>
    <t>Calculated Cost per Student FTE</t>
  </si>
  <si>
    <t>Faculty and Staff Summary</t>
  </si>
  <si>
    <t>Transfers to the upper level from other Florida colleges and universities***</t>
  </si>
  <si>
    <t xml:space="preserve">Totals </t>
  </si>
  <si>
    <t>Example:  555-555 World exploration fund (example)</t>
  </si>
  <si>
    <t xml:space="preserve">Total Positions </t>
  </si>
  <si>
    <t>*   List projected annual headcount of students enrolled in the degree program. List projected yearly cumulative ENROLLMENTS instead of admissions.</t>
  </si>
  <si>
    <t>Florida College System transfers to the upper level***</t>
  </si>
  <si>
    <t>Philanthropy Endowments</t>
  </si>
  <si>
    <t>Additional E&amp;G funds allocated from the tuition and fees trust fund contingent on enrollment increases.</t>
  </si>
  <si>
    <t xml:space="preserve">Contracts and grants funding available for the program. </t>
  </si>
  <si>
    <t xml:space="preserve">Includes the sum of columns 1, 2, and 3 over time. </t>
  </si>
  <si>
    <t>See explanation provided for column 2.</t>
  </si>
  <si>
    <t>See explanation provided for column 5.</t>
  </si>
  <si>
    <t>See explanation provided for column 6.</t>
  </si>
  <si>
    <t>Recurring funds appropriated by the Legislature to support implementation of the program.</t>
  </si>
  <si>
    <t xml:space="preserve">These are specific funds provided by the Legislature to support implementation of the program. </t>
  </si>
  <si>
    <t>New Recurring (E&amp;G)</t>
  </si>
  <si>
    <t xml:space="preserve"> PY Workload by Budget Classification</t>
  </si>
  <si>
    <t>Faculty Name or "New Hire"
Highest Degree Held 
Academic Discipline or Specialty</t>
  </si>
  <si>
    <t>Funds provided through the foundation or other Direct Support Organizations (DSO) to support the program.</t>
  </si>
  <si>
    <t>**Includes recurring E&amp;G funded costs ("reallocated base," "enrollment growth," and "new recurring") from Years 1-4 that continue into Year 5.</t>
  </si>
  <si>
    <t>Code Description</t>
  </si>
  <si>
    <t>Year 1 HC</t>
  </si>
  <si>
    <t>Year 1 FTE</t>
  </si>
  <si>
    <t>Year 2 HC</t>
  </si>
  <si>
    <t>Year 2 FTE</t>
  </si>
  <si>
    <t>Year 3 HC</t>
  </si>
  <si>
    <t>Year 3 FTE</t>
  </si>
  <si>
    <t>Year 4 HC</t>
  </si>
  <si>
    <t>Year 4 FTE</t>
  </si>
  <si>
    <t>Year 5 HC</t>
  </si>
  <si>
    <t>Year 5 FTE</t>
  </si>
  <si>
    <t>Subtotal Year 1</t>
  </si>
  <si>
    <t>Subtotal Year 5</t>
  </si>
  <si>
    <t>Reallocated Base* (E&amp;G) Year 1</t>
  </si>
  <si>
    <t>Enrollment Growth (E&amp;G) Year 1</t>
  </si>
  <si>
    <t>New Recurring (E&amp;G) Year 1</t>
  </si>
  <si>
    <t>New Non-Recurring (E&amp;G) Year 1</t>
  </si>
  <si>
    <t>Contracts &amp; Grants (C&amp;G) Year 1</t>
  </si>
  <si>
    <t>Philanthropy/ Endowments Year 1</t>
  </si>
  <si>
    <t>Continuing Base** (E&amp;G) Year 5</t>
  </si>
  <si>
    <t>New Enrollment Growth (E&amp;G) Year 5</t>
  </si>
  <si>
    <t>Other*** (E&amp;G) Year 5</t>
  </si>
  <si>
    <t>Contracts &amp; Grants (C&amp;G) Year 5</t>
  </si>
  <si>
    <t>Philanthropy/ Endowments Year 5</t>
  </si>
  <si>
    <t>Budget Line Item</t>
  </si>
  <si>
    <t>Faculty (person-years)</t>
  </si>
  <si>
    <t>* If not reallocating E&amp;G funds, please submit a zeroed Table 4</t>
  </si>
  <si>
    <t xml:space="preserve">   </t>
  </si>
  <si>
    <t>Table 3 Column Explanations</t>
  </si>
  <si>
    <t>*Identify reallocation sources in Table 4.</t>
  </si>
  <si>
    <t xml:space="preserve">E&amp;G funds that are already available in the university's budget and will be reallocated to support the new program. Please include these funds in the Table 4 – Anticipated reallocation of E&amp;G funds and indicate their source.    </t>
  </si>
  <si>
    <t>Other Funding</t>
  </si>
  <si>
    <t xml:space="preserve">Non-recurring funds appropriated by the Legislature to support implementation of the program. Please provide an explanation of the source of these funds in the budget section (section VII.A.) of the proposal. These funds can include initial investments, such as infrastructure. </t>
  </si>
  <si>
    <t>FTE (A&amp;P and USPS)</t>
  </si>
  <si>
    <t>****include library costs, expenses, OCO, special categories, etc.</t>
  </si>
  <si>
    <t>Programmatic Expenses****</t>
  </si>
  <si>
    <t>OPS (including assistantships &amp; fellowships)</t>
  </si>
  <si>
    <t>Salaries and Benefits (A&amp;P and USPS)</t>
  </si>
  <si>
    <t xml:space="preserve">Any institutional overhead costs associated with the program should be reflected in the table. This can include startup costs, program administration fees, or other fees not represented else ware in the table that are attributed to the program from other units within the institution. </t>
  </si>
  <si>
    <t>Overhead Costs</t>
  </si>
  <si>
    <t xml:space="preserve">Includes all non-personnel costs that will be directly and indirectly attributed to this program.  Institutions may edit the categories in the template to best reflect the programmatic expenses for each program. </t>
  </si>
  <si>
    <t>Programmatic Expenses</t>
  </si>
  <si>
    <t xml:space="preserve">Includes all non-faculty personnel costs, including benefits, that will be directly and indirectly attributed to this program.  Not all categories may be applicable to every program. </t>
  </si>
  <si>
    <t>Staff and Administrative Support Costs</t>
  </si>
  <si>
    <t xml:space="preserve">The total amount of faculty salaries and benefits that will be attributed to this program.  Because the program is funded through an auxiliary budget source. A separate line was added to reflect the portion of the Program Director/Department Chair's salary and benefits that are funded through this program. Institutions may further edit the expenses as needed to reflect the unique nature of their program. </t>
  </si>
  <si>
    <t>Definitions</t>
  </si>
  <si>
    <t>Total Program Costs</t>
  </si>
  <si>
    <t xml:space="preserve"> Total Overhead Costs </t>
  </si>
  <si>
    <t>See definitions below</t>
  </si>
  <si>
    <t xml:space="preserve">Overhead Costs </t>
  </si>
  <si>
    <t>Total Programmatic Expenses</t>
  </si>
  <si>
    <t>Other Programmatic Expenses - Please Explain</t>
  </si>
  <si>
    <t>Materials and Supplies</t>
  </si>
  <si>
    <t>Equipment - Purchase and Servicing</t>
  </si>
  <si>
    <t>Total Staff and Administrative Support Costs</t>
  </si>
  <si>
    <t>Assistantships and Fellowships</t>
  </si>
  <si>
    <t>OPS Staff</t>
  </si>
  <si>
    <t>A&amp;P Staff</t>
  </si>
  <si>
    <t>USPS Staff</t>
  </si>
  <si>
    <t>Staff and Administrative Support</t>
  </si>
  <si>
    <t>Total Faculty Salaries</t>
  </si>
  <si>
    <t>Program Director/Department Chair</t>
  </si>
  <si>
    <t>Faculty Salaries</t>
  </si>
  <si>
    <t>Total Tuition Revenue</t>
  </si>
  <si>
    <t xml:space="preserve">Headcount </t>
  </si>
  <si>
    <t>Program Tuition (Per Credit Hour)</t>
  </si>
  <si>
    <t>Program Tuition (Full Cost to the Student)</t>
  </si>
  <si>
    <t>Tuition</t>
  </si>
  <si>
    <t>Description or Explanation - If Needed</t>
  </si>
  <si>
    <t xml:space="preserve">Year 5 </t>
  </si>
  <si>
    <t xml:space="preserve">Year 1 </t>
  </si>
  <si>
    <t>Category</t>
  </si>
  <si>
    <t xml:space="preserve">Institutions may edit the table below as applicable to their specific program and circumstances. The general headings (in bold) should serves as a guide, but institutions may edit the information below the headings as needed or desired.  Detailed definitions are located at the bottom of the table. The Description or Explanation column is optional and should not replace the narratives required in the new degree program proposal. </t>
  </si>
  <si>
    <t>Other Funding Year 1 - Please Explain in Section VII.A. of the Proposal</t>
  </si>
  <si>
    <t>Other Funding Year 5 - Please Explain in Section VII.A. of the Proposal</t>
  </si>
  <si>
    <t xml:space="preserve">Any funding sources not already covered in any other column of the table. Please provide an explanation for any funds listed in these columns in the narrative for Section VII.A. of the proposal. </t>
  </si>
  <si>
    <t>Salaries and Benefits (Faculty)</t>
  </si>
  <si>
    <t>Institutions should not edit the categories or budget lines in the table below. This table is specific to state-funded (E&amp;G) programs, and institutions are expected to explain all costs and funding sources in Section VII.A. of the proposal. Detailed definitions for each funding category are located at the bottom of the table.</t>
  </si>
  <si>
    <r>
      <rPr>
        <sz val="9"/>
        <rFont val="Arial"/>
        <family val="2"/>
      </rPr>
      <t>Enterprise Auxiliary Funds</t>
    </r>
  </si>
  <si>
    <r>
      <rPr>
        <sz val="9"/>
        <rFont val="Arial"/>
        <family val="2"/>
      </rPr>
      <t>Existing or new faculty teaching outside of regular/tenure-track line course load</t>
    </r>
  </si>
  <si>
    <r>
      <rPr>
        <sz val="9"/>
        <rFont val="Arial"/>
        <family val="2"/>
      </rPr>
      <t>H</t>
    </r>
  </si>
  <si>
    <r>
      <rPr>
        <sz val="9"/>
        <rFont val="Arial"/>
        <family val="2"/>
      </rPr>
      <t>Philanthropy &amp; Endowments</t>
    </r>
  </si>
  <si>
    <r>
      <rPr>
        <sz val="9"/>
        <rFont val="Arial"/>
        <family val="2"/>
      </rPr>
      <t>New faculty on endowed lines</t>
    </r>
  </si>
  <si>
    <r>
      <rPr>
        <sz val="9"/>
        <rFont val="Arial"/>
        <family val="2"/>
      </rPr>
      <t>G</t>
    </r>
  </si>
  <si>
    <r>
      <rPr>
        <sz val="9"/>
        <rFont val="Arial"/>
        <family val="2"/>
      </rPr>
      <t>Existing faculty on endowed lines</t>
    </r>
  </si>
  <si>
    <r>
      <rPr>
        <sz val="9"/>
        <rFont val="Arial"/>
        <family val="2"/>
      </rPr>
      <t>F</t>
    </r>
  </si>
  <si>
    <r>
      <rPr>
        <sz val="9"/>
        <rFont val="Arial"/>
        <family val="2"/>
      </rPr>
      <t>Contracts/Grants</t>
    </r>
  </si>
  <si>
    <r>
      <rPr>
        <sz val="9"/>
        <rFont val="Arial"/>
        <family val="2"/>
      </rPr>
      <t>New faculty to be hired on contracts/grants</t>
    </r>
  </si>
  <si>
    <r>
      <rPr>
        <sz val="9"/>
        <rFont val="Arial"/>
        <family val="2"/>
      </rPr>
      <t>E</t>
    </r>
  </si>
  <si>
    <r>
      <rPr>
        <sz val="9"/>
        <rFont val="Arial"/>
        <family val="2"/>
      </rPr>
      <t>Existing faculty hired on contracts/grants</t>
    </r>
  </si>
  <si>
    <r>
      <rPr>
        <sz val="9"/>
        <rFont val="Arial"/>
        <family val="2"/>
      </rPr>
      <t>D</t>
    </r>
  </si>
  <si>
    <r>
      <rPr>
        <sz val="9"/>
        <rFont val="Arial"/>
        <family val="2"/>
      </rPr>
      <t>New Education &amp; General Revenue</t>
    </r>
  </si>
  <si>
    <r>
      <rPr>
        <sz val="9"/>
        <rFont val="Arial"/>
        <family val="2"/>
      </rPr>
      <t>New faculty to be hired on a new line</t>
    </r>
  </si>
  <si>
    <r>
      <rPr>
        <sz val="9"/>
        <rFont val="Arial"/>
        <family val="2"/>
      </rPr>
      <t>C</t>
    </r>
  </si>
  <si>
    <r>
      <rPr>
        <sz val="9"/>
        <rFont val="Arial"/>
        <family val="2"/>
      </rPr>
      <t>Current Education &amp; General Revenue</t>
    </r>
  </si>
  <si>
    <r>
      <rPr>
        <sz val="9"/>
        <rFont val="Arial"/>
        <family val="2"/>
      </rPr>
      <t>New faculty to be hired on a vacant line</t>
    </r>
  </si>
  <si>
    <r>
      <rPr>
        <sz val="9"/>
        <rFont val="Arial"/>
        <family val="2"/>
      </rPr>
      <t>B</t>
    </r>
  </si>
  <si>
    <r>
      <rPr>
        <sz val="9"/>
        <rFont val="Arial"/>
        <family val="2"/>
      </rPr>
      <t>Existing faculty on a regular line</t>
    </r>
  </si>
  <si>
    <r>
      <rPr>
        <sz val="9"/>
        <rFont val="Arial"/>
        <family val="2"/>
      </rPr>
      <t>A</t>
    </r>
  </si>
  <si>
    <t>Professor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</si>
</sst>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_(* #,##0_);_(* \(#,##0\);_(* &quot;-&quot;??_);_(@_)"/>
    <numFmt numFmtId="166" formatCode="&quot;$&quot;#,##0.00"/>
  </numFmts>
  <fonts count="23" x14ac:knownFonts="1">
    <font>
      <sz val="10"/>
      <name val="Times New Roman"/>
      <family val="1"/>
    </font>
    <font>
      <sz val="11"/>
      <color theme="1"/>
      <name val="Calibri"/>
      <family val="2"/>
      <scheme val="minor"/>
    </font>
    <font>
      <sz val="8"/>
      <name val="Times New Roman"/>
      <family val="1"/>
    </font>
    <font>
      <sz val="10"/>
      <name val="Arial"/>
      <family val="2"/>
    </font>
    <font>
      <b/>
      <sz val="10"/>
      <name val="Arial"/>
      <family val="2"/>
    </font>
    <font>
      <sz val="8"/>
      <name val="Arial"/>
      <family val="2"/>
    </font>
    <font>
      <b/>
      <sz val="8"/>
      <name val="Arial"/>
      <family val="2"/>
    </font>
    <font>
      <sz val="9"/>
      <name val="Arial"/>
      <family val="2"/>
    </font>
    <font>
      <sz val="9"/>
      <color indexed="12"/>
      <name val="Arial"/>
      <family val="2"/>
    </font>
    <font>
      <b/>
      <sz val="9"/>
      <name val="Arial"/>
      <family val="2"/>
    </font>
    <font>
      <sz val="10"/>
      <color indexed="12"/>
      <name val="Arial"/>
      <family val="2"/>
    </font>
    <font>
      <b/>
      <sz val="9"/>
      <color theme="1"/>
      <name val="Arial"/>
      <family val="2"/>
    </font>
    <font>
      <sz val="9"/>
      <color theme="1"/>
      <name val="Arial"/>
      <family val="2"/>
    </font>
    <font>
      <sz val="9"/>
      <name val="Arial Narrow"/>
      <family val="2"/>
    </font>
    <font>
      <sz val="11"/>
      <color theme="1"/>
      <name val="Arial"/>
      <family val="2"/>
    </font>
    <font>
      <b/>
      <sz val="11"/>
      <color theme="1"/>
      <name val="Arial"/>
      <family val="2"/>
    </font>
    <font>
      <i/>
      <sz val="11"/>
      <color theme="1"/>
      <name val="Arial"/>
      <family val="2"/>
    </font>
    <font>
      <sz val="11"/>
      <name val="Arial"/>
      <family val="2"/>
    </font>
    <font>
      <sz val="10"/>
      <color theme="1"/>
      <name val="Arial"/>
      <family val="2"/>
    </font>
    <font>
      <b/>
      <i/>
      <sz val="10"/>
      <color theme="1"/>
      <name val="Arial"/>
      <family val="2"/>
    </font>
    <font>
      <b/>
      <u/>
      <sz val="10"/>
      <color theme="1"/>
      <name val="Arial"/>
      <family val="2"/>
    </font>
    <font>
      <sz val="10"/>
      <name val="Times New Roman"/>
      <family val="1"/>
    </font>
    <font>
      <sz val="9"/>
      <color rgb="FF0000FF"/>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FF"/>
        <bgColor indexed="64"/>
      </patternFill>
    </fill>
  </fills>
  <borders count="74">
    <border>
      <left/>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medium">
        <color indexed="64"/>
      </right>
      <top/>
      <bottom style="thick">
        <color indexed="64"/>
      </bottom>
      <diagonal/>
    </border>
    <border>
      <left/>
      <right style="thin">
        <color indexed="64"/>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double">
        <color indexed="64"/>
      </top>
      <bottom/>
      <diagonal/>
    </border>
    <border>
      <left/>
      <right style="thin">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theme="0" tint="-0.249977111117893"/>
      </top>
      <bottom/>
      <diagonal/>
    </border>
    <border>
      <left style="medium">
        <color auto="1"/>
      </left>
      <right/>
      <top style="thin">
        <color auto="1"/>
      </top>
      <bottom style="thin">
        <color auto="1"/>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1" fillId="0" borderId="0"/>
    <xf numFmtId="43" fontId="1" fillId="0" borderId="0" applyFont="0" applyFill="0" applyBorder="0" applyAlignment="0" applyProtection="0"/>
    <xf numFmtId="44" fontId="21" fillId="0" borderId="0" applyFont="0" applyFill="0" applyBorder="0" applyAlignment="0" applyProtection="0"/>
  </cellStyleXfs>
  <cellXfs count="245">
    <xf numFmtId="0" fontId="0" fillId="0" borderId="0" xfId="0"/>
    <xf numFmtId="0" fontId="3" fillId="0" borderId="0" xfId="0" applyFont="1"/>
    <xf numFmtId="0" fontId="5" fillId="0" borderId="0" xfId="0" applyFont="1"/>
    <xf numFmtId="0" fontId="5" fillId="0" borderId="0" xfId="0" applyFont="1" applyAlignment="1">
      <alignment vertical="center"/>
    </xf>
    <xf numFmtId="2" fontId="7" fillId="0" borderId="9" xfId="0" applyNumberFormat="1" applyFont="1" applyBorder="1" applyAlignment="1">
      <alignment horizontal="center" wrapText="1"/>
    </xf>
    <xf numFmtId="0" fontId="7" fillId="0" borderId="0" xfId="0" applyFont="1"/>
    <xf numFmtId="0" fontId="7" fillId="0" borderId="0" xfId="0" applyFont="1" applyAlignment="1">
      <alignment horizontal="center"/>
    </xf>
    <xf numFmtId="0" fontId="7" fillId="0" borderId="25" xfId="0" applyFont="1" applyBorder="1"/>
    <xf numFmtId="0" fontId="7" fillId="0" borderId="20" xfId="0" applyFont="1" applyBorder="1" applyAlignment="1">
      <alignment horizontal="center"/>
    </xf>
    <xf numFmtId="0" fontId="7" fillId="0" borderId="26" xfId="0" applyFont="1" applyBorder="1" applyAlignment="1">
      <alignment horizontal="center"/>
    </xf>
    <xf numFmtId="0" fontId="7" fillId="0" borderId="26" xfId="0" applyFont="1" applyBorder="1"/>
    <xf numFmtId="0" fontId="7" fillId="0" borderId="20" xfId="0" applyFont="1" applyBorder="1"/>
    <xf numFmtId="0" fontId="9" fillId="0" borderId="27" xfId="0" applyFont="1" applyBorder="1" applyAlignment="1">
      <alignment horizontal="center"/>
    </xf>
    <xf numFmtId="0" fontId="9" fillId="0" borderId="28" xfId="0" applyFont="1" applyBorder="1" applyAlignment="1">
      <alignment horizontal="left"/>
    </xf>
    <xf numFmtId="0" fontId="9" fillId="0" borderId="27" xfId="0" applyFont="1" applyBorder="1" applyAlignment="1">
      <alignment horizontal="left"/>
    </xf>
    <xf numFmtId="0" fontId="7" fillId="0" borderId="28" xfId="0" applyFont="1" applyBorder="1" applyAlignment="1">
      <alignment horizontal="center"/>
    </xf>
    <xf numFmtId="0" fontId="7" fillId="0" borderId="28" xfId="0" applyFont="1" applyBorder="1"/>
    <xf numFmtId="0" fontId="7" fillId="0" borderId="29" xfId="0" applyFont="1" applyBorder="1"/>
    <xf numFmtId="0" fontId="9" fillId="0" borderId="17" xfId="0" applyFont="1" applyBorder="1" applyAlignment="1">
      <alignment horizontal="center"/>
    </xf>
    <xf numFmtId="0" fontId="9" fillId="0" borderId="28" xfId="0" applyFont="1" applyBorder="1" applyAlignment="1">
      <alignment horizontal="center"/>
    </xf>
    <xf numFmtId="0" fontId="9" fillId="0" borderId="0" xfId="0" applyFont="1"/>
    <xf numFmtId="0" fontId="9" fillId="0" borderId="31" xfId="0" applyFont="1" applyBorder="1" applyAlignment="1">
      <alignment horizontal="center"/>
    </xf>
    <xf numFmtId="2" fontId="9" fillId="0" borderId="14" xfId="0" applyNumberFormat="1" applyFont="1" applyBorder="1"/>
    <xf numFmtId="0" fontId="5" fillId="0" borderId="0" xfId="0" applyFont="1" applyAlignment="1">
      <alignment horizontal="center"/>
    </xf>
    <xf numFmtId="0" fontId="6" fillId="0" borderId="0" xfId="0" applyFont="1"/>
    <xf numFmtId="2" fontId="6" fillId="0" borderId="0" xfId="0" applyNumberFormat="1" applyFont="1"/>
    <xf numFmtId="0" fontId="3" fillId="0" borderId="0" xfId="0" applyFont="1" applyAlignment="1">
      <alignment vertical="center"/>
    </xf>
    <xf numFmtId="0" fontId="4" fillId="0" borderId="0" xfId="0" applyFont="1" applyBorder="1" applyAlignment="1">
      <alignment horizontal="center" vertical="center" wrapText="1"/>
    </xf>
    <xf numFmtId="0" fontId="3" fillId="0" borderId="0" xfId="0" applyFont="1" applyAlignment="1">
      <alignment horizontal="left"/>
    </xf>
    <xf numFmtId="0" fontId="3" fillId="0" borderId="0" xfId="0" applyFont="1" applyAlignment="1">
      <alignment vertical="center" wrapText="1"/>
    </xf>
    <xf numFmtId="0" fontId="7" fillId="0" borderId="0" xfId="0" applyFont="1" applyFill="1" applyBorder="1" applyAlignment="1">
      <alignment vertical="center"/>
    </xf>
    <xf numFmtId="164" fontId="4" fillId="0" borderId="0" xfId="0" applyNumberFormat="1" applyFont="1" applyBorder="1" applyAlignment="1">
      <alignment horizontal="center" vertical="center" wrapText="1"/>
    </xf>
    <xf numFmtId="0" fontId="7"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0" xfId="0" applyFont="1" applyBorder="1" applyAlignment="1">
      <alignment horizontal="justify" vertical="center" wrapText="1"/>
    </xf>
    <xf numFmtId="164" fontId="3" fillId="0" borderId="33" xfId="0" applyNumberFormat="1" applyFont="1" applyBorder="1" applyAlignment="1">
      <alignment horizontal="center" vertical="center" wrapText="1"/>
    </xf>
    <xf numFmtId="0" fontId="3" fillId="0" borderId="34" xfId="0" applyFont="1" applyBorder="1" applyAlignment="1">
      <alignment horizontal="center" vertical="center" wrapText="1"/>
    </xf>
    <xf numFmtId="0" fontId="3" fillId="2" borderId="0" xfId="0" applyFont="1" applyFill="1" applyAlignment="1">
      <alignment vertical="center" wrapText="1"/>
    </xf>
    <xf numFmtId="0" fontId="7" fillId="0" borderId="38" xfId="0" applyFont="1" applyBorder="1" applyAlignment="1">
      <alignment horizontal="center" vertical="center" wrapText="1"/>
    </xf>
    <xf numFmtId="0" fontId="7" fillId="3" borderId="39" xfId="0" applyFont="1" applyFill="1" applyBorder="1" applyAlignment="1">
      <alignment horizontal="center" vertical="center" wrapText="1"/>
    </xf>
    <xf numFmtId="3" fontId="10" fillId="0" borderId="16" xfId="0" applyNumberFormat="1" applyFont="1" applyBorder="1" applyAlignment="1">
      <alignment horizontal="center" wrapText="1"/>
    </xf>
    <xf numFmtId="3" fontId="10" fillId="0" borderId="18" xfId="0" applyNumberFormat="1" applyFont="1" applyBorder="1" applyAlignment="1">
      <alignment horizontal="center" wrapText="1"/>
    </xf>
    <xf numFmtId="3" fontId="10" fillId="0" borderId="15" xfId="0" applyNumberFormat="1" applyFont="1" applyBorder="1" applyAlignment="1">
      <alignment horizontal="center" wrapText="1"/>
    </xf>
    <xf numFmtId="0" fontId="4" fillId="0" borderId="0" xfId="0" applyFont="1" applyFill="1"/>
    <xf numFmtId="0" fontId="3" fillId="0" borderId="0" xfId="0" applyFont="1" applyFill="1"/>
    <xf numFmtId="0" fontId="6" fillId="0" borderId="2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1" fontId="6" fillId="0" borderId="28" xfId="0" applyNumberFormat="1" applyFont="1" applyBorder="1" applyAlignment="1">
      <alignment horizontal="center" vertical="center" wrapText="1"/>
    </xf>
    <xf numFmtId="0" fontId="6" fillId="0" borderId="27" xfId="0" applyFont="1" applyBorder="1" applyAlignment="1">
      <alignment horizontal="center" vertical="center" wrapText="1"/>
    </xf>
    <xf numFmtId="0" fontId="7" fillId="0" borderId="43" xfId="0" applyFont="1" applyBorder="1" applyAlignment="1">
      <alignment horizontal="center" vertical="top" wrapText="1"/>
    </xf>
    <xf numFmtId="0" fontId="9" fillId="0" borderId="43" xfId="0" applyFont="1" applyBorder="1" applyAlignment="1">
      <alignment horizontal="left" wrapText="1"/>
    </xf>
    <xf numFmtId="0" fontId="9" fillId="0" borderId="43" xfId="0" applyFont="1" applyBorder="1" applyAlignment="1">
      <alignment horizontal="center" wrapText="1"/>
    </xf>
    <xf numFmtId="0" fontId="7" fillId="0" borderId="44" xfId="0" applyFont="1" applyBorder="1" applyAlignment="1">
      <alignment horizontal="center" wrapText="1"/>
    </xf>
    <xf numFmtId="0" fontId="7" fillId="0" borderId="45" xfId="0" applyFont="1" applyBorder="1" applyAlignment="1">
      <alignment horizontal="center" wrapText="1"/>
    </xf>
    <xf numFmtId="1" fontId="7" fillId="0" borderId="43" xfId="0" applyNumberFormat="1" applyFont="1" applyBorder="1" applyAlignment="1">
      <alignment horizontal="center" wrapText="1"/>
    </xf>
    <xf numFmtId="2" fontId="7" fillId="0" borderId="43" xfId="0" applyNumberFormat="1" applyFont="1" applyBorder="1" applyAlignment="1">
      <alignment horizontal="center" wrapText="1"/>
    </xf>
    <xf numFmtId="2" fontId="7" fillId="0" borderId="43" xfId="0" applyNumberFormat="1" applyFont="1" applyBorder="1"/>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64" fontId="9" fillId="4" borderId="1" xfId="0" applyNumberFormat="1" applyFont="1" applyFill="1" applyBorder="1" applyAlignment="1">
      <alignment horizontal="center" vertical="center" wrapText="1"/>
    </xf>
    <xf numFmtId="164" fontId="9" fillId="4" borderId="10" xfId="0" applyNumberFormat="1" applyFont="1" applyFill="1" applyBorder="1" applyAlignment="1">
      <alignment horizontal="center" vertical="center" wrapText="1"/>
    </xf>
    <xf numFmtId="0" fontId="7" fillId="0" borderId="50" xfId="0" applyFont="1" applyBorder="1" applyAlignment="1">
      <alignment horizontal="center" vertical="center" wrapText="1"/>
    </xf>
    <xf numFmtId="0" fontId="12" fillId="0" borderId="50" xfId="0" applyFont="1" applyBorder="1" applyAlignment="1">
      <alignment horizontal="center" vertical="center" wrapText="1"/>
    </xf>
    <xf numFmtId="0" fontId="11" fillId="4" borderId="52" xfId="0" applyFont="1" applyFill="1" applyBorder="1" applyAlignment="1">
      <alignment horizontal="center" vertical="center" wrapText="1"/>
    </xf>
    <xf numFmtId="0" fontId="7" fillId="0" borderId="53" xfId="0" applyFont="1" applyBorder="1" applyAlignment="1">
      <alignment horizontal="center" vertical="center" wrapText="1"/>
    </xf>
    <xf numFmtId="0" fontId="9" fillId="0" borderId="36" xfId="0" applyFont="1" applyFill="1" applyBorder="1" applyAlignment="1">
      <alignment horizontal="center" vertical="center" wrapText="1"/>
    </xf>
    <xf numFmtId="164" fontId="9" fillId="0" borderId="54" xfId="0" applyNumberFormat="1" applyFont="1" applyBorder="1" applyAlignment="1">
      <alignment horizontal="center" vertical="center" wrapText="1"/>
    </xf>
    <xf numFmtId="164" fontId="9" fillId="0" borderId="55" xfId="0" applyNumberFormat="1" applyFont="1" applyBorder="1" applyAlignment="1">
      <alignment horizontal="center" vertical="center" wrapText="1"/>
    </xf>
    <xf numFmtId="164" fontId="9" fillId="4" borderId="36" xfId="0" applyNumberFormat="1" applyFont="1" applyFill="1" applyBorder="1" applyAlignment="1">
      <alignment horizontal="center" vertical="center" wrapText="1"/>
    </xf>
    <xf numFmtId="164" fontId="9" fillId="0" borderId="57" xfId="0" applyNumberFormat="1" applyFont="1" applyBorder="1" applyAlignment="1">
      <alignment horizontal="center" vertical="center" wrapText="1"/>
    </xf>
    <xf numFmtId="0" fontId="13" fillId="0" borderId="0" xfId="0" applyFont="1" applyAlignment="1">
      <alignment vertical="center" wrapText="1"/>
    </xf>
    <xf numFmtId="0" fontId="3" fillId="0" borderId="59" xfId="0" applyFont="1" applyBorder="1"/>
    <xf numFmtId="0" fontId="3" fillId="0" borderId="13" xfId="0" applyFont="1" applyBorder="1" applyAlignment="1">
      <alignment wrapText="1"/>
    </xf>
    <xf numFmtId="164" fontId="4" fillId="0" borderId="33" xfId="0" applyNumberFormat="1" applyFont="1" applyBorder="1" applyAlignment="1">
      <alignment horizontal="center" wrapText="1"/>
    </xf>
    <xf numFmtId="0" fontId="4" fillId="0" borderId="29"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43" xfId="0" applyFont="1" applyBorder="1" applyAlignment="1">
      <alignment horizontal="center" wrapText="1"/>
    </xf>
    <xf numFmtId="164" fontId="3" fillId="0" borderId="44" xfId="0" applyNumberFormat="1" applyFont="1" applyBorder="1" applyAlignment="1">
      <alignment horizontal="center" wrapText="1"/>
    </xf>
    <xf numFmtId="164" fontId="3" fillId="0" borderId="61" xfId="0" applyNumberFormat="1" applyFont="1" applyBorder="1" applyAlignment="1">
      <alignment horizontal="center" wrapText="1"/>
    </xf>
    <xf numFmtId="164" fontId="4" fillId="0" borderId="58" xfId="0" applyNumberFormat="1" applyFont="1" applyBorder="1" applyAlignment="1">
      <alignment horizontal="center" wrapText="1"/>
    </xf>
    <xf numFmtId="0" fontId="4" fillId="2" borderId="0" xfId="0" applyFont="1" applyFill="1" applyAlignment="1">
      <alignment vertical="center"/>
    </xf>
    <xf numFmtId="49" fontId="4" fillId="0" borderId="40" xfId="0" applyNumberFormat="1" applyFont="1" applyFill="1" applyBorder="1" applyAlignment="1">
      <alignment horizontal="center" vertical="center" wrapText="1"/>
    </xf>
    <xf numFmtId="0" fontId="4" fillId="0" borderId="46" xfId="0" applyFont="1" applyBorder="1" applyAlignment="1">
      <alignment horizontal="center" vertical="center" wrapText="1"/>
    </xf>
    <xf numFmtId="0" fontId="4" fillId="0" borderId="25" xfId="0" applyFont="1" applyBorder="1" applyAlignment="1">
      <alignment horizontal="center" vertical="center" wrapText="1"/>
    </xf>
    <xf numFmtId="0" fontId="9" fillId="0" borderId="0" xfId="0" applyFont="1" applyAlignment="1">
      <alignment vertical="center"/>
    </xf>
    <xf numFmtId="164" fontId="7" fillId="0" borderId="31" xfId="0" applyNumberFormat="1" applyFont="1" applyBorder="1" applyAlignment="1">
      <alignment horizontal="center" vertical="center" wrapText="1"/>
    </xf>
    <xf numFmtId="0" fontId="7" fillId="0" borderId="32" xfId="0" applyFont="1" applyBorder="1" applyAlignment="1">
      <alignment horizontal="center" vertical="center" wrapText="1"/>
    </xf>
    <xf numFmtId="0" fontId="7" fillId="0" borderId="58" xfId="0" applyFont="1" applyBorder="1" applyAlignment="1">
      <alignment horizontal="center" vertical="center" wrapText="1"/>
    </xf>
    <xf numFmtId="0" fontId="3" fillId="0" borderId="0" xfId="0" applyFont="1" applyBorder="1" applyAlignment="1">
      <alignment vertical="center" wrapText="1"/>
    </xf>
    <xf numFmtId="0" fontId="3" fillId="0" borderId="46"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7"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164" fontId="9" fillId="4" borderId="15" xfId="0" applyNumberFormat="1" applyFont="1" applyFill="1" applyBorder="1" applyAlignment="1">
      <alignment horizontal="center" vertical="center" wrapText="1"/>
    </xf>
    <xf numFmtId="164" fontId="9" fillId="0" borderId="56" xfId="0" applyNumberFormat="1" applyFont="1" applyBorder="1" applyAlignment="1">
      <alignment horizontal="center" vertical="center" wrapText="1"/>
    </xf>
    <xf numFmtId="0" fontId="11" fillId="4" borderId="15" xfId="0" applyFont="1" applyFill="1" applyBorder="1" applyAlignment="1">
      <alignment horizontal="center" vertical="center" wrapText="1"/>
    </xf>
    <xf numFmtId="0" fontId="12" fillId="0" borderId="51" xfId="0" applyFont="1" applyBorder="1" applyAlignment="1">
      <alignment horizontal="center" vertical="center" wrapText="1"/>
    </xf>
    <xf numFmtId="0" fontId="1" fillId="0" borderId="0" xfId="1"/>
    <xf numFmtId="43" fontId="0" fillId="0" borderId="0" xfId="2" applyFont="1"/>
    <xf numFmtId="0" fontId="15" fillId="0" borderId="15" xfId="1" applyFont="1" applyBorder="1" applyAlignment="1">
      <alignment horizontal="center" vertical="center"/>
    </xf>
    <xf numFmtId="0" fontId="14" fillId="0" borderId="0" xfId="1" applyFont="1"/>
    <xf numFmtId="43" fontId="14" fillId="0" borderId="0" xfId="1" applyNumberFormat="1" applyFont="1"/>
    <xf numFmtId="165" fontId="14" fillId="0" borderId="0" xfId="1" applyNumberFormat="1" applyFont="1"/>
    <xf numFmtId="165" fontId="15" fillId="0" borderId="0" xfId="2" applyNumberFormat="1" applyFont="1" applyFill="1" applyBorder="1"/>
    <xf numFmtId="0" fontId="15" fillId="0" borderId="0" xfId="1" applyFont="1" applyFill="1" applyBorder="1" applyAlignment="1">
      <alignment horizontal="right"/>
    </xf>
    <xf numFmtId="0" fontId="15" fillId="0" borderId="68" xfId="1" applyFont="1" applyFill="1" applyBorder="1" applyAlignment="1">
      <alignment horizontal="right"/>
    </xf>
    <xf numFmtId="165" fontId="15" fillId="5" borderId="15" xfId="2" applyNumberFormat="1" applyFont="1" applyFill="1" applyBorder="1"/>
    <xf numFmtId="0" fontId="14" fillId="5" borderId="0" xfId="1" applyFont="1" applyFill="1"/>
    <xf numFmtId="165" fontId="14" fillId="0" borderId="15" xfId="2" applyNumberFormat="1" applyFont="1" applyBorder="1"/>
    <xf numFmtId="0" fontId="15" fillId="0" borderId="68" xfId="1" applyFont="1" applyBorder="1" applyAlignment="1">
      <alignment horizontal="right"/>
    </xf>
    <xf numFmtId="0" fontId="14" fillId="0" borderId="68" xfId="1" applyFont="1" applyBorder="1"/>
    <xf numFmtId="0" fontId="16" fillId="0" borderId="68" xfId="1" applyFont="1" applyBorder="1"/>
    <xf numFmtId="0" fontId="15" fillId="0" borderId="68" xfId="1" applyFont="1" applyBorder="1" applyAlignment="1">
      <alignment horizontal="left"/>
    </xf>
    <xf numFmtId="0" fontId="15" fillId="5" borderId="68" xfId="1" applyFont="1" applyFill="1" applyBorder="1" applyAlignment="1">
      <alignment horizontal="right"/>
    </xf>
    <xf numFmtId="165" fontId="14" fillId="0" borderId="15" xfId="2" applyNumberFormat="1" applyFont="1" applyFill="1" applyBorder="1" applyAlignment="1">
      <alignment horizontal="center"/>
    </xf>
    <xf numFmtId="0" fontId="15" fillId="0" borderId="68" xfId="1" applyFont="1" applyFill="1" applyBorder="1"/>
    <xf numFmtId="165" fontId="14" fillId="5" borderId="37" xfId="2" applyNumberFormat="1" applyFont="1" applyFill="1" applyBorder="1" applyAlignment="1">
      <alignment horizontal="center"/>
    </xf>
    <xf numFmtId="165" fontId="14" fillId="5" borderId="15" xfId="2" applyNumberFormat="1" applyFont="1" applyFill="1" applyBorder="1" applyAlignment="1">
      <alignment horizontal="center"/>
    </xf>
    <xf numFmtId="0" fontId="15" fillId="5" borderId="68" xfId="1" applyFont="1" applyFill="1" applyBorder="1"/>
    <xf numFmtId="165" fontId="14" fillId="0" borderId="37" xfId="2" applyNumberFormat="1" applyFont="1" applyBorder="1" applyAlignment="1">
      <alignment horizontal="center"/>
    </xf>
    <xf numFmtId="165" fontId="14" fillId="0" borderId="15" xfId="2" applyNumberFormat="1" applyFont="1" applyBorder="1" applyAlignment="1">
      <alignment horizontal="center"/>
    </xf>
    <xf numFmtId="0" fontId="15" fillId="0" borderId="15" xfId="1" applyFont="1" applyBorder="1" applyAlignment="1">
      <alignment horizontal="right"/>
    </xf>
    <xf numFmtId="43" fontId="14" fillId="0" borderId="37" xfId="2" applyFont="1" applyBorder="1" applyAlignment="1">
      <alignment horizontal="center"/>
    </xf>
    <xf numFmtId="43" fontId="14" fillId="0" borderId="15" xfId="2" applyFont="1" applyBorder="1" applyAlignment="1">
      <alignment horizontal="center"/>
    </xf>
    <xf numFmtId="0" fontId="17" fillId="0" borderId="68" xfId="1" applyFont="1" applyFill="1" applyBorder="1"/>
    <xf numFmtId="43" fontId="15" fillId="3" borderId="31" xfId="2" applyFont="1" applyFill="1" applyBorder="1" applyAlignment="1"/>
    <xf numFmtId="43" fontId="15" fillId="3" borderId="16" xfId="2" applyFont="1" applyFill="1" applyBorder="1" applyAlignment="1"/>
    <xf numFmtId="0" fontId="15" fillId="3" borderId="33" xfId="1" applyFont="1" applyFill="1" applyBorder="1"/>
    <xf numFmtId="43" fontId="15" fillId="5" borderId="66" xfId="2" applyFont="1" applyFill="1" applyBorder="1" applyAlignment="1">
      <alignment horizontal="center" vertical="center"/>
    </xf>
    <xf numFmtId="43" fontId="15" fillId="5" borderId="65" xfId="2" applyFont="1" applyFill="1" applyBorder="1" applyAlignment="1">
      <alignment horizontal="center" vertical="center"/>
    </xf>
    <xf numFmtId="0" fontId="15" fillId="5" borderId="64" xfId="1" applyFont="1" applyFill="1" applyBorder="1" applyAlignment="1">
      <alignment horizontal="center" vertical="center"/>
    </xf>
    <xf numFmtId="0" fontId="14" fillId="0" borderId="0" xfId="1" applyFont="1" applyBorder="1"/>
    <xf numFmtId="43" fontId="14" fillId="0" borderId="0" xfId="2" applyFont="1"/>
    <xf numFmtId="0" fontId="18" fillId="6" borderId="0" xfId="1" applyFont="1" applyFill="1" applyBorder="1" applyAlignment="1">
      <alignment wrapText="1"/>
    </xf>
    <xf numFmtId="0" fontId="19" fillId="6" borderId="0" xfId="1" applyFont="1" applyFill="1" applyBorder="1"/>
    <xf numFmtId="0" fontId="20" fillId="6" borderId="0" xfId="1" applyFont="1" applyFill="1" applyBorder="1" applyAlignment="1">
      <alignment horizontal="center"/>
    </xf>
    <xf numFmtId="166" fontId="14" fillId="0" borderId="15" xfId="3" applyNumberFormat="1" applyFont="1" applyBorder="1" applyAlignment="1">
      <alignment horizontal="center"/>
    </xf>
    <xf numFmtId="166" fontId="14" fillId="0" borderId="37" xfId="3" applyNumberFormat="1" applyFont="1" applyBorder="1" applyAlignment="1">
      <alignment horizontal="center"/>
    </xf>
    <xf numFmtId="166" fontId="14" fillId="0" borderId="15" xfId="3" applyNumberFormat="1" applyFont="1" applyFill="1" applyBorder="1" applyAlignment="1">
      <alignment horizontal="center" vertical="center"/>
    </xf>
    <xf numFmtId="166" fontId="14" fillId="0" borderId="15" xfId="3" applyNumberFormat="1" applyFont="1" applyBorder="1" applyAlignment="1">
      <alignment horizontal="center" vertical="center"/>
    </xf>
    <xf numFmtId="44" fontId="14" fillId="0" borderId="15" xfId="3" applyFont="1" applyBorder="1" applyAlignment="1">
      <alignment horizontal="center" vertical="center"/>
    </xf>
    <xf numFmtId="166" fontId="15" fillId="0" borderId="15" xfId="3" applyNumberFormat="1" applyFont="1" applyFill="1" applyBorder="1" applyAlignment="1">
      <alignment horizontal="center"/>
    </xf>
    <xf numFmtId="0" fontId="7" fillId="0" borderId="0" xfId="0" applyFont="1" applyAlignment="1">
      <alignment horizontal="center" vertical="center" wrapText="1"/>
    </xf>
    <xf numFmtId="0" fontId="7" fillId="0" borderId="40" xfId="0" applyFont="1" applyBorder="1" applyAlignment="1">
      <alignment horizontal="center" vertical="center" wrapText="1"/>
    </xf>
    <xf numFmtId="0" fontId="7" fillId="0" borderId="49" xfId="0" applyFont="1" applyBorder="1" applyAlignment="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2" fontId="10" fillId="0" borderId="0" xfId="0" applyNumberFormat="1"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3" fontId="7" fillId="0" borderId="16" xfId="0" applyNumberFormat="1" applyFont="1" applyBorder="1" applyAlignment="1" applyProtection="1">
      <alignment horizontal="center" vertical="center" wrapText="1"/>
      <protection locked="0"/>
    </xf>
    <xf numFmtId="3" fontId="7" fillId="0" borderId="15" xfId="0" applyNumberFormat="1" applyFont="1" applyBorder="1" applyAlignment="1" applyProtection="1">
      <alignment horizontal="center" vertical="center" wrapText="1"/>
      <protection locked="0"/>
    </xf>
    <xf numFmtId="3" fontId="7" fillId="0" borderId="14" xfId="0" applyNumberFormat="1" applyFont="1" applyBorder="1" applyAlignment="1" applyProtection="1">
      <alignment horizontal="center" vertical="center" wrapText="1"/>
      <protection locked="0"/>
    </xf>
    <xf numFmtId="3" fontId="7" fillId="0" borderId="31" xfId="0" applyNumberFormat="1" applyFont="1" applyBorder="1" applyAlignment="1" applyProtection="1">
      <alignment horizontal="center" vertical="center" wrapText="1"/>
      <protection locked="0"/>
    </xf>
    <xf numFmtId="3" fontId="7" fillId="0" borderId="13" xfId="0" applyNumberFormat="1" applyFont="1" applyBorder="1" applyAlignment="1" applyProtection="1">
      <alignment horizontal="center" vertical="center" wrapText="1"/>
      <protection locked="0"/>
    </xf>
    <xf numFmtId="3" fontId="7" fillId="0" borderId="37" xfId="0" applyNumberFormat="1" applyFont="1" applyBorder="1" applyAlignment="1" applyProtection="1">
      <alignment horizontal="center" vertical="center" wrapText="1"/>
      <protection locked="0"/>
    </xf>
    <xf numFmtId="164" fontId="7" fillId="0" borderId="37" xfId="0" applyNumberFormat="1"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9" fillId="0" borderId="25" xfId="0" applyFont="1" applyBorder="1" applyAlignment="1">
      <alignment horizontal="center"/>
    </xf>
    <xf numFmtId="0" fontId="3" fillId="0" borderId="0" xfId="0" applyFont="1" applyFill="1" applyAlignment="1">
      <alignment vertical="center" wrapText="1"/>
    </xf>
    <xf numFmtId="0" fontId="9" fillId="0" borderId="25" xfId="0" applyFont="1" applyBorder="1" applyAlignment="1">
      <alignment horizontal="center"/>
    </xf>
    <xf numFmtId="0" fontId="9" fillId="0" borderId="26" xfId="0" applyFont="1" applyBorder="1" applyAlignment="1">
      <alignment horizontal="center"/>
    </xf>
    <xf numFmtId="0" fontId="9" fillId="0" borderId="20" xfId="0" applyFont="1" applyBorder="1" applyAlignment="1">
      <alignment horizontal="center"/>
    </xf>
    <xf numFmtId="0" fontId="3" fillId="0" borderId="0" xfId="0" applyFont="1" applyAlignment="1">
      <alignment vertical="center" wrapText="1"/>
    </xf>
    <xf numFmtId="0" fontId="7" fillId="0" borderId="67" xfId="0" applyFont="1" applyBorder="1" applyAlignment="1">
      <alignment vertical="center" wrapText="1"/>
    </xf>
    <xf numFmtId="0" fontId="7" fillId="0" borderId="39" xfId="0" applyFont="1" applyBorder="1" applyAlignment="1">
      <alignment horizontal="left" vertical="center" wrapText="1"/>
    </xf>
    <xf numFmtId="0" fontId="7" fillId="0" borderId="63" xfId="0" applyFont="1" applyBorder="1" applyAlignment="1">
      <alignment horizontal="left" vertical="center" wrapText="1"/>
    </xf>
    <xf numFmtId="0" fontId="7" fillId="0" borderId="62" xfId="0" applyFont="1" applyBorder="1" applyAlignment="1">
      <alignment horizontal="left" vertical="center" wrapText="1"/>
    </xf>
    <xf numFmtId="49" fontId="14" fillId="0" borderId="15" xfId="2" applyNumberFormat="1" applyFont="1" applyBorder="1" applyAlignment="1">
      <alignment wrapText="1"/>
    </xf>
    <xf numFmtId="0" fontId="15" fillId="5" borderId="15" xfId="1" applyFont="1" applyFill="1" applyBorder="1" applyAlignment="1">
      <alignment horizontal="center"/>
    </xf>
    <xf numFmtId="0" fontId="15" fillId="5" borderId="64" xfId="1" applyFont="1" applyFill="1" applyBorder="1" applyAlignment="1">
      <alignment horizontal="center"/>
    </xf>
    <xf numFmtId="0" fontId="15" fillId="5" borderId="65" xfId="1" applyFont="1" applyFill="1" applyBorder="1" applyAlignment="1">
      <alignment horizontal="center"/>
    </xf>
    <xf numFmtId="0" fontId="15" fillId="5" borderId="69" xfId="1" applyFont="1" applyFill="1" applyBorder="1" applyAlignment="1">
      <alignment horizontal="center"/>
    </xf>
    <xf numFmtId="49" fontId="14" fillId="5" borderId="15" xfId="1" applyNumberFormat="1" applyFont="1" applyFill="1" applyBorder="1" applyAlignment="1">
      <alignment horizontal="left" vertical="top" wrapText="1"/>
    </xf>
    <xf numFmtId="49" fontId="14" fillId="0" borderId="16" xfId="1" applyNumberFormat="1" applyFont="1" applyBorder="1" applyAlignment="1">
      <alignment horizontal="left" vertical="top" wrapText="1"/>
    </xf>
    <xf numFmtId="49" fontId="14" fillId="0" borderId="15" xfId="1" applyNumberFormat="1" applyFont="1" applyBorder="1" applyAlignment="1">
      <alignment horizontal="left" vertical="top" wrapText="1"/>
    </xf>
    <xf numFmtId="49" fontId="14" fillId="0" borderId="15" xfId="2" applyNumberFormat="1" applyFont="1" applyBorder="1" applyAlignment="1">
      <alignment horizontal="left" wrapText="1"/>
    </xf>
    <xf numFmtId="49" fontId="14" fillId="0" borderId="15" xfId="2" applyNumberFormat="1" applyFont="1" applyBorder="1" applyAlignment="1">
      <alignment vertical="top" wrapText="1"/>
    </xf>
    <xf numFmtId="49" fontId="18" fillId="6" borderId="0" xfId="1" applyNumberFormat="1" applyFont="1" applyFill="1" applyBorder="1" applyAlignment="1">
      <alignment horizontal="left" wrapText="1"/>
    </xf>
    <xf numFmtId="2" fontId="9" fillId="0" borderId="21" xfId="0" applyNumberFormat="1" applyFont="1" applyBorder="1"/>
    <xf numFmtId="2" fontId="22" fillId="0" borderId="70" xfId="0" applyNumberFormat="1" applyFont="1" applyBorder="1" applyAlignment="1">
      <alignment horizontal="right" vertical="top" shrinkToFit="1"/>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7" fillId="0" borderId="71" xfId="0" applyFont="1" applyBorder="1" applyAlignment="1">
      <alignment horizontal="left" vertical="top" wrapText="1"/>
    </xf>
    <xf numFmtId="0" fontId="7" fillId="0" borderId="72" xfId="0" applyFont="1" applyBorder="1" applyAlignment="1">
      <alignment horizontal="left" vertical="top" wrapText="1"/>
    </xf>
    <xf numFmtId="0" fontId="7" fillId="0" borderId="73" xfId="0" applyFont="1" applyBorder="1" applyAlignment="1">
      <alignment horizontal="left" vertical="top" wrapText="1"/>
    </xf>
    <xf numFmtId="0" fontId="7" fillId="0" borderId="70" xfId="0" applyFont="1" applyBorder="1" applyAlignment="1">
      <alignment horizontal="center" vertical="top" wrapText="1"/>
    </xf>
    <xf numFmtId="0" fontId="0" fillId="0" borderId="71" xfId="0" applyBorder="1" applyAlignment="1">
      <alignment horizontal="left" wrapText="1"/>
    </xf>
    <xf numFmtId="0" fontId="0" fillId="0" borderId="72" xfId="0" applyBorder="1" applyAlignment="1">
      <alignment horizontal="left" wrapText="1"/>
    </xf>
    <xf numFmtId="0" fontId="0" fillId="0" borderId="73" xfId="0" applyBorder="1" applyAlignment="1">
      <alignment horizontal="left" wrapText="1"/>
    </xf>
    <xf numFmtId="2" fontId="9" fillId="0" borderId="46" xfId="0" applyNumberFormat="1" applyFont="1" applyBorder="1"/>
    <xf numFmtId="2" fontId="9" fillId="0" borderId="44" xfId="0" applyNumberFormat="1" applyFont="1" applyBorder="1" applyAlignment="1">
      <alignment horizontal="right" wrapText="1"/>
    </xf>
    <xf numFmtId="2" fontId="9" fillId="0" borderId="45" xfId="0" applyNumberFormat="1" applyFont="1" applyBorder="1" applyAlignment="1">
      <alignment horizontal="center" wrapText="1"/>
    </xf>
    <xf numFmtId="2" fontId="9" fillId="0" borderId="44" xfId="0" applyNumberFormat="1" applyFont="1" applyBorder="1" applyAlignment="1">
      <alignment horizontal="center" wrapText="1"/>
    </xf>
    <xf numFmtId="2" fontId="7" fillId="0" borderId="31" xfId="0" applyNumberFormat="1" applyFont="1" applyBorder="1"/>
    <xf numFmtId="2" fontId="7" fillId="0" borderId="14" xfId="0" applyNumberFormat="1" applyFont="1" applyBorder="1"/>
    <xf numFmtId="2" fontId="7" fillId="0" borderId="16" xfId="0" applyNumberFormat="1" applyFont="1" applyBorder="1" applyAlignment="1">
      <alignment horizontal="right" wrapText="1"/>
    </xf>
    <xf numFmtId="1" fontId="7" fillId="0" borderId="14" xfId="0" applyNumberFormat="1" applyFont="1" applyBorder="1" applyAlignment="1">
      <alignment horizontal="center" wrapText="1"/>
    </xf>
    <xf numFmtId="2" fontId="7" fillId="0" borderId="24" xfId="0" applyNumberFormat="1" applyFont="1" applyBorder="1" applyAlignment="1">
      <alignment horizontal="center" wrapText="1"/>
    </xf>
    <xf numFmtId="2" fontId="7" fillId="0" borderId="14" xfId="0" applyNumberFormat="1" applyFont="1" applyBorder="1" applyAlignment="1">
      <alignment horizontal="center" wrapText="1"/>
    </xf>
    <xf numFmtId="2" fontId="7" fillId="0" borderId="16" xfId="0" applyNumberFormat="1" applyFont="1" applyBorder="1" applyAlignment="1">
      <alignment horizontal="center" wrapText="1"/>
    </xf>
    <xf numFmtId="0" fontId="7" fillId="0" borderId="4" xfId="0" applyFont="1" applyBorder="1" applyAlignment="1">
      <alignment horizontal="center" wrapText="1"/>
    </xf>
    <xf numFmtId="0" fontId="7" fillId="0" borderId="16" xfId="0" applyFont="1" applyBorder="1" applyAlignment="1">
      <alignment horizontal="center" wrapText="1"/>
    </xf>
    <xf numFmtId="0" fontId="7" fillId="0" borderId="14" xfId="0" applyFont="1" applyBorder="1" applyAlignment="1">
      <alignment horizontal="center" wrapText="1"/>
    </xf>
    <xf numFmtId="0" fontId="7" fillId="0" borderId="14" xfId="0" applyFont="1" applyBorder="1" applyAlignment="1">
      <alignment wrapText="1"/>
    </xf>
    <xf numFmtId="2" fontId="8" fillId="0" borderId="23" xfId="0" applyNumberFormat="1" applyFont="1" applyBorder="1"/>
    <xf numFmtId="2" fontId="7" fillId="0" borderId="22" xfId="0" applyNumberFormat="1" applyFont="1" applyBorder="1" applyAlignment="1">
      <alignment horizontal="right" wrapText="1"/>
    </xf>
    <xf numFmtId="1" fontId="8" fillId="0" borderId="23" xfId="0" applyNumberFormat="1" applyFont="1" applyBorder="1" applyAlignment="1">
      <alignment horizontal="center" wrapText="1"/>
    </xf>
    <xf numFmtId="2" fontId="8" fillId="0" borderId="23" xfId="0" applyNumberFormat="1" applyFont="1" applyBorder="1" applyAlignment="1">
      <alignment horizontal="center" wrapText="1"/>
    </xf>
    <xf numFmtId="2" fontId="7" fillId="0" borderId="22" xfId="0" applyNumberFormat="1" applyFont="1" applyBorder="1" applyAlignment="1">
      <alignment horizontal="center" wrapText="1"/>
    </xf>
    <xf numFmtId="1" fontId="8" fillId="0" borderId="20" xfId="0" applyNumberFormat="1" applyFont="1" applyBorder="1" applyAlignment="1">
      <alignment horizontal="center" wrapText="1"/>
    </xf>
    <xf numFmtId="0" fontId="7" fillId="0" borderId="12" xfId="0" applyFont="1" applyBorder="1" applyAlignment="1">
      <alignment horizontal="center" wrapText="1"/>
    </xf>
    <xf numFmtId="0" fontId="7" fillId="0" borderId="19" xfId="0" applyFont="1" applyBorder="1" applyAlignment="1">
      <alignment horizontal="center" wrapText="1"/>
    </xf>
    <xf numFmtId="0" fontId="7" fillId="0" borderId="20" xfId="0" applyFont="1" applyBorder="1" applyAlignment="1">
      <alignment horizontal="center" wrapText="1"/>
    </xf>
    <xf numFmtId="0" fontId="7" fillId="0" borderId="20" xfId="0" applyFont="1" applyBorder="1" applyAlignment="1">
      <alignment wrapText="1"/>
    </xf>
    <xf numFmtId="2" fontId="7" fillId="0" borderId="4" xfId="0" applyNumberFormat="1" applyFont="1" applyBorder="1" applyAlignment="1">
      <alignment horizontal="center" wrapText="1"/>
    </xf>
    <xf numFmtId="1" fontId="7" fillId="0" borderId="23" xfId="0" applyNumberFormat="1" applyFont="1" applyBorder="1" applyAlignment="1">
      <alignment horizontal="center" wrapText="1"/>
    </xf>
    <xf numFmtId="0" fontId="7" fillId="0" borderId="9" xfId="0" applyFont="1" applyBorder="1" applyAlignment="1">
      <alignment horizontal="center" wrapText="1"/>
    </xf>
    <xf numFmtId="0" fontId="7" fillId="0" borderId="22" xfId="0" applyFont="1" applyBorder="1" applyAlignment="1">
      <alignment horizontal="center" wrapText="1"/>
    </xf>
    <xf numFmtId="0" fontId="7" fillId="0" borderId="23" xfId="0" applyFont="1" applyBorder="1" applyAlignment="1">
      <alignment horizontal="center" wrapText="1"/>
    </xf>
    <xf numFmtId="0" fontId="7" fillId="0" borderId="23" xfId="0" applyFont="1" applyBorder="1" applyAlignment="1">
      <alignment wrapText="1"/>
    </xf>
    <xf numFmtId="2" fontId="7" fillId="0" borderId="30" xfId="0" applyNumberFormat="1" applyFont="1" applyBorder="1"/>
    <xf numFmtId="0" fontId="7" fillId="0" borderId="23" xfId="0" applyFont="1" applyBorder="1"/>
  </cellXfs>
  <cellStyles count="4">
    <cellStyle name="Comma 2" xfId="2" xr:uid="{00000000-0005-0000-0000-000000000000}"/>
    <cellStyle name="Currency" xfId="3" builtinId="4"/>
    <cellStyle name="Normal" xfId="0" builtinId="0"/>
    <cellStyle name="Normal 2" xfId="1" xr:uid="{00000000-0005-0000-0000-000003000000}"/>
  </cellStyles>
  <dxfs count="84">
    <dxf>
      <font>
        <b val="0"/>
        <i val="0"/>
        <strike val="0"/>
        <condense val="0"/>
        <extend val="0"/>
        <outline val="0"/>
        <shadow val="0"/>
        <u val="none"/>
        <vertAlign val="baseline"/>
        <sz val="9"/>
        <color auto="1"/>
        <name val="Arial"/>
        <scheme val="none"/>
      </font>
      <numFmt numFmtId="2" formatCode="0.00"/>
      <alignment horizontal="right" vertical="bottom"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scheme val="none"/>
      </font>
      <numFmt numFmtId="2" formatCode="0.00"/>
      <alignment horizontal="center" vertical="bottom" textRotation="0" wrapText="1" indent="0" justifyLastLine="0" shrinkToFit="0" readingOrder="0"/>
      <border diagonalUp="0" diagonalDown="0">
        <left style="thin">
          <color indexed="64"/>
        </left>
        <right style="thin">
          <color indexed="64"/>
        </right>
        <top/>
        <bottom style="thin">
          <color indexed="64"/>
        </bottom>
        <vertical/>
        <horizontal/>
      </border>
    </dxf>
    <dxf>
      <border outline="0">
        <bottom style="medium">
          <color indexed="64"/>
        </bottom>
      </border>
    </dxf>
    <dxf>
      <border diagonalUp="0" diagonalDown="0">
        <left style="thick">
          <color indexed="64"/>
        </left>
        <right style="thick">
          <color indexed="64"/>
        </right>
        <top style="thick">
          <color indexed="64"/>
        </top>
        <bottom style="thick">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4" formatCode="&quot;$&quot;#,##0"/>
      <alignment horizontal="center" vertical="bottom"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1" indent="0" justifyLastLine="0" shrinkToFit="0" readingOrder="0"/>
      <border diagonalUp="0" diagonalDown="0">
        <left style="thin">
          <color indexed="64"/>
        </left>
        <right style="double">
          <color indexed="64"/>
        </right>
        <top style="thin">
          <color indexed="64"/>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right style="thin">
          <color indexed="64"/>
        </right>
        <top style="thin">
          <color indexed="64"/>
        </top>
        <bottom/>
        <vertical/>
        <horizontal/>
      </border>
    </dxf>
    <dxf>
      <border outline="0">
        <left style="thin">
          <color indexed="64"/>
        </left>
        <right style="thin">
          <color indexed="64"/>
        </right>
        <top style="thin">
          <color indexed="64"/>
        </top>
        <bottom style="thin">
          <color indexed="64"/>
        </bottom>
      </border>
    </dxf>
    <dxf>
      <border outline="0">
        <bottom style="medium">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center" textRotation="0" wrapText="1" indent="0" justifyLastLine="0" shrinkToFit="0" readingOrder="0"/>
    </dxf>
    <dxf>
      <border>
        <top style="thin">
          <color indexed="64"/>
        </top>
      </border>
    </dxf>
    <dxf>
      <border diagonalUp="0" diagonalDown="0">
        <left style="thick">
          <color indexed="64"/>
        </left>
        <right style="thick">
          <color indexed="64"/>
        </right>
        <top style="thick">
          <color indexed="64"/>
        </top>
        <bottom style="thick">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ck">
          <color indexed="64"/>
        </left>
        <right style="thick">
          <color indexed="64"/>
        </right>
        <top style="thick">
          <color indexed="64"/>
        </top>
        <bottom style="thick">
          <color indexed="64"/>
        </bottom>
      </border>
    </dxf>
    <dxf>
      <border outline="0">
        <bottom style="thin">
          <color indexed="64"/>
        </bottom>
      </border>
    </dxf>
    <dxf>
      <font>
        <b val="0"/>
        <i val="0"/>
        <strike val="0"/>
        <condense val="0"/>
        <extend val="0"/>
        <outline val="0"/>
        <shadow val="0"/>
        <u val="none"/>
        <vertAlign val="baseline"/>
        <sz val="9"/>
        <color auto="1"/>
        <name val="Arial"/>
        <scheme val="none"/>
      </font>
      <numFmt numFmtId="164" formatCode="&quot;$&quot;#,##0"/>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right style="thin">
          <color indexed="64"/>
        </right>
        <top style="thin">
          <color indexed="64"/>
        </top>
        <bottom/>
        <vertical/>
        <horizontal/>
      </border>
    </dxf>
    <dxf>
      <font>
        <b/>
        <i val="0"/>
        <strike val="0"/>
        <condense val="0"/>
        <extend val="0"/>
        <outline val="0"/>
        <shadow val="0"/>
        <u val="none"/>
        <vertAlign val="baseline"/>
        <sz val="9"/>
        <color auto="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9"/>
        <color auto="1"/>
        <name val="Arial"/>
        <scheme val="none"/>
      </font>
      <numFmt numFmtId="164" formatCode="&quot;$&quot;#,##0"/>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medium">
          <color indexed="64"/>
        </left>
        <right/>
        <top/>
        <bottom/>
      </border>
    </dxf>
    <dxf>
      <border outline="0">
        <top style="thick">
          <color indexed="64"/>
        </top>
        <bottom style="medium">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dxf>
    <dxf>
      <border outline="0">
        <bottom style="thick">
          <color indexed="64"/>
        </bottom>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right style="medium">
          <color indexed="64"/>
        </right>
        <top style="thin">
          <color indexed="64"/>
        </top>
        <bottom style="thin">
          <color indexed="64"/>
        </bottom>
        <vertical/>
        <horizontal/>
      </border>
    </dxf>
    <dxf>
      <border diagonalUp="0" diagonalDown="0">
        <left style="thick">
          <color indexed="64"/>
        </left>
        <right style="thick">
          <color indexed="64"/>
        </right>
        <top style="thick">
          <color indexed="64"/>
        </top>
        <bottom style="thick">
          <color indexed="64"/>
        </bottom>
      </border>
    </dxf>
    <dxf>
      <border outline="0">
        <bottom style="thin">
          <color indexed="64"/>
        </bottom>
      </border>
    </dxf>
    <dxf>
      <font>
        <b/>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right style="medium">
          <color indexed="64"/>
        </right>
        <top/>
        <bottom/>
        <vertical/>
        <horizontal/>
      </border>
    </dxf>
    <dxf>
      <border diagonalUp="0" diagonalDown="0">
        <left style="thick">
          <color indexed="64"/>
        </left>
        <right style="thick">
          <color indexed="64"/>
        </right>
        <top style="thick">
          <color indexed="64"/>
        </top>
        <bottom style="thick">
          <color indexed="64"/>
        </bottom>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K8" totalsRowShown="0" headerRowDxfId="83" dataDxfId="81" headerRowBorderDxfId="82" tableBorderDxfId="80">
  <tableColumns count="11">
    <tableColumn id="1" xr3:uid="{00000000-0010-0000-0000-000001000000}" name="Source of Students_x000a_(Non-duplicated headcount in any given year)*" dataDxfId="79"/>
    <tableColumn id="2" xr3:uid="{00000000-0010-0000-0000-000002000000}" name="Year 1 HC" dataDxfId="78"/>
    <tableColumn id="3" xr3:uid="{00000000-0010-0000-0000-000003000000}" name="Year 1 FTE" dataDxfId="77"/>
    <tableColumn id="4" xr3:uid="{00000000-0010-0000-0000-000004000000}" name="Year 2 HC" dataDxfId="76"/>
    <tableColumn id="5" xr3:uid="{00000000-0010-0000-0000-000005000000}" name="Year 2 FTE" dataDxfId="75"/>
    <tableColumn id="6" xr3:uid="{00000000-0010-0000-0000-000006000000}" name="Year 3 HC" dataDxfId="74"/>
    <tableColumn id="7" xr3:uid="{00000000-0010-0000-0000-000007000000}" name="Year 3 FTE" dataDxfId="73"/>
    <tableColumn id="8" xr3:uid="{00000000-0010-0000-0000-000008000000}" name="Year 4 HC" dataDxfId="72"/>
    <tableColumn id="9" xr3:uid="{00000000-0010-0000-0000-000009000000}" name="Year 4 FTE" dataDxfId="71"/>
    <tableColumn id="10" xr3:uid="{00000000-0010-0000-0000-00000A000000}" name="Year 5 HC" dataDxfId="70"/>
    <tableColumn id="11" xr3:uid="{00000000-0010-0000-0000-00000B000000}" name="Year 5 FTE" dataDxfId="69"/>
  </tableColumns>
  <tableStyleInfo showFirstColumn="0" showLastColumn="0" showRowStripes="1" showColumnStripes="0"/>
  <extLst>
    <ext xmlns:x14="http://schemas.microsoft.com/office/spreadsheetml/2009/9/main" uri="{504A1905-F514-4f6f-8877-14C23A59335A}">
      <x14:table altText="Projected undergraduate headcount from potential sources " altTextSummary="This chart lists the projected sources of undergraduate students for the next five years.  For each year, the headcount and full-time equivalent hours are provid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K11" totalsRowShown="0" headerRowDxfId="68" headerRowBorderDxfId="67" tableBorderDxfId="66">
  <tableColumns count="11">
    <tableColumn id="1" xr3:uid="{00000000-0010-0000-0100-000001000000}" name="Source of Students_x000a_(Non-duplicated headcount in any given year)*" dataDxfId="65"/>
    <tableColumn id="2" xr3:uid="{00000000-0010-0000-0100-000002000000}" name="Year 1 HC" dataDxfId="64"/>
    <tableColumn id="3" xr3:uid="{00000000-0010-0000-0100-000003000000}" name="Year 1 FTE" dataDxfId="63"/>
    <tableColumn id="4" xr3:uid="{00000000-0010-0000-0100-000004000000}" name="Year 2 HC" dataDxfId="62"/>
    <tableColumn id="5" xr3:uid="{00000000-0010-0000-0100-000005000000}" name="Year 2 FTE" dataDxfId="61"/>
    <tableColumn id="6" xr3:uid="{00000000-0010-0000-0100-000006000000}" name="Year 3 HC" dataDxfId="60"/>
    <tableColumn id="7" xr3:uid="{00000000-0010-0000-0100-000007000000}" name="Year 3 FTE" dataDxfId="59"/>
    <tableColumn id="8" xr3:uid="{00000000-0010-0000-0100-000008000000}" name="Year 4 HC" dataDxfId="58"/>
    <tableColumn id="9" xr3:uid="{00000000-0010-0000-0100-000009000000}" name="Year 4 FTE" dataDxfId="57"/>
    <tableColumn id="10" xr3:uid="{00000000-0010-0000-0100-00000A000000}" name="Year 5 HC" dataDxfId="56"/>
    <tableColumn id="11" xr3:uid="{00000000-0010-0000-0100-00000B000000}" name="Year 5 FTE" dataDxfId="55"/>
  </tableColumns>
  <tableStyleInfo showFirstColumn="0" showLastColumn="0" showRowStripes="1" showColumnStripes="0"/>
  <extLst>
    <ext xmlns:x14="http://schemas.microsoft.com/office/spreadsheetml/2009/9/main" uri="{504A1905-F514-4f6f-8877-14C23A59335A}">
      <x14:table altText="Projected graduate headcount from potential sources" altTextSummary="This table provides information on the projected graduate enrollment including the projected head count and full-time equivalents of students based on what the student was doing prior to enrolling into the program.  This table illustrates this information for the first five years of the program.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2D210B4-CD0E-4910-A9EC-FFFA60B82845}" name="Table15" displayName="Table15" ref="A1:M18" totalsRowShown="0" headerRowDxfId="4" headerRowBorderDxfId="2" tableBorderDxfId="3">
  <autoFilter ref="A1:M18" xr:uid="{00000000-0009-0000-0100-000001000000}"/>
  <tableColumns count="13">
    <tableColumn id="1" xr3:uid="{00000000-0010-0000-0200-000001000000}" name="Faculty Code"/>
    <tableColumn id="2" xr3:uid="{00000000-0010-0000-0200-000002000000}" name="Faculty Name or &quot;New Hire&quot;_x000a_Highest Degree Held _x000a_Academic Discipline or Specialty"/>
    <tableColumn id="3" xr3:uid="{00000000-0010-0000-0200-000003000000}" name="Rank"/>
    <tableColumn id="4" xr3:uid="{00000000-0010-0000-0200-000004000000}" name="Contract Status"/>
    <tableColumn id="5" xr3:uid="{00000000-0010-0000-0200-000005000000}" name=" Initial Date for Participation in Program"/>
    <tableColumn id="6" xr3:uid="{00000000-0010-0000-0200-000006000000}" name="Mos. Contract Year 1"/>
    <tableColumn id="7" xr3:uid="{00000000-0010-0000-0200-000007000000}" name="FTE_x000a_Year 1" dataDxfId="1"/>
    <tableColumn id="8" xr3:uid="{00000000-0010-0000-0200-000008000000}" name="% Effort for Prg. Year 1"/>
    <tableColumn id="9" xr3:uid="{00000000-0010-0000-0200-000009000000}" name="PY_x000a_Year 1"/>
    <tableColumn id="10" xr3:uid="{00000000-0010-0000-0200-00000A000000}" name="Mos. Contract Year 5"/>
    <tableColumn id="11" xr3:uid="{00000000-0010-0000-0200-00000B000000}" name="FTE_x000a_Year 5" dataDxfId="0"/>
    <tableColumn id="12" xr3:uid="{00000000-0010-0000-0200-00000C000000}" name="% Effort for Prg. Year 5"/>
    <tableColumn id="13" xr3:uid="{00000000-0010-0000-0200-00000D000000}" name="PY_x000a_Year 5"/>
  </tableColumns>
  <tableStyleInfo showFirstColumn="0" showLastColumn="0" showRowStripes="1" showColumnStripes="0"/>
  <extLst>
    <ext xmlns:x14="http://schemas.microsoft.com/office/spreadsheetml/2009/9/main" uri="{504A1905-F514-4f6f-8877-14C23A59335A}">
      <x14:table altText="Anticipated Faculty Participation" altTextSummary="This table lists the anticipated faculty participation for the program.  Information in this table includes faculty names, faculty discipline, faculty rank, contract status, intitial date for participation in the program.  Additionally,  the chart has information for Year 1 including months in contract year, FTE for year 1, % of Effort for Year 1, Pearson-year for Year 1.  The last set of columns has information for Year 5 including months in persons contract, fte for year 5, percentage of effort for year five, and person-year for year 5.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46" displayName="Table46" ref="A2:P7" totalsRowShown="0" dataDxfId="53" headerRowBorderDxfId="54" tableBorderDxfId="52">
  <tableColumns count="16">
    <tableColumn id="1" xr3:uid="{00000000-0010-0000-0300-000001000000}" name="Budget Line Item" dataDxfId="51" totalsRowDxfId="50"/>
    <tableColumn id="2" xr3:uid="{00000000-0010-0000-0300-000002000000}" name="Reallocated Base* (E&amp;G) Year 1" dataDxfId="49" totalsRowDxfId="48"/>
    <tableColumn id="3" xr3:uid="{00000000-0010-0000-0300-000003000000}" name="Enrollment Growth (E&amp;G) Year 1" dataDxfId="47" totalsRowDxfId="46"/>
    <tableColumn id="4" xr3:uid="{00000000-0010-0000-0300-000004000000}" name="New Recurring (E&amp;G) Year 1" dataDxfId="45" totalsRowDxfId="44"/>
    <tableColumn id="5" xr3:uid="{00000000-0010-0000-0300-000005000000}" name="New Non-Recurring (E&amp;G) Year 1" dataDxfId="43" totalsRowDxfId="42"/>
    <tableColumn id="6" xr3:uid="{00000000-0010-0000-0300-000006000000}" name="Contracts &amp; Grants (C&amp;G) Year 1" dataDxfId="41" totalsRowDxfId="40"/>
    <tableColumn id="8" xr3:uid="{00000000-0010-0000-0300-000008000000}" name="Philanthropy/ Endowments Year 1" dataDxfId="39" totalsRowDxfId="38"/>
    <tableColumn id="7" xr3:uid="{00000000-0010-0000-0300-000007000000}" name="Other Funding Year 1 - Please Explain in Section VII.A. of the Proposal" dataDxfId="37" totalsRowDxfId="36"/>
    <tableColumn id="9" xr3:uid="{00000000-0010-0000-0300-000009000000}" name="Subtotal Year 1" dataDxfId="35" totalsRowDxfId="34"/>
    <tableColumn id="10" xr3:uid="{00000000-0010-0000-0300-00000A000000}" name="Continuing Base** (E&amp;G) Year 5" dataDxfId="33" totalsRowDxfId="32"/>
    <tableColumn id="11" xr3:uid="{00000000-0010-0000-0300-00000B000000}" name="New Enrollment Growth (E&amp;G) Year 5" dataDxfId="31" totalsRowDxfId="30"/>
    <tableColumn id="12" xr3:uid="{00000000-0010-0000-0300-00000C000000}" name="Other*** (E&amp;G) Year 5" dataDxfId="29" totalsRowDxfId="28"/>
    <tableColumn id="16" xr3:uid="{00000000-0010-0000-0300-000010000000}" name="Contracts &amp; Grants (C&amp;G) Year 5" dataDxfId="27" totalsRowDxfId="26"/>
    <tableColumn id="13" xr3:uid="{00000000-0010-0000-0300-00000D000000}" name="Philanthropy/ Endowments Year 5" dataDxfId="25" totalsRowDxfId="24"/>
    <tableColumn id="14" xr3:uid="{00000000-0010-0000-0300-00000E000000}" name="Other Funding Year 5 - Please Explain in Section VII.A. of the Proposal" dataDxfId="23" totalsRowDxfId="22"/>
    <tableColumn id="15" xr3:uid="{00000000-0010-0000-0300-00000F000000}" name="Subtotal Year 5" dataDxfId="21" totalsRowDxfId="20"/>
  </tableColumns>
  <tableStyleInfo showFirstColumn="0" showLastColumn="0" showRowStripes="1" showColumnStripes="0"/>
  <extLst>
    <ext xmlns:x14="http://schemas.microsoft.com/office/spreadsheetml/2009/9/main" uri="{504A1905-F514-4f6f-8877-14C23A59335A}">
      <x14:table altText="Program Budget with Projected Costs and Funding Sources" altTextSummary="This table is the budget for the program.  Each row is a program costs.  This table has the program costs and the funding sources for years 1 and 5._x000d__x000a_"/>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610" displayName="Table610" ref="M13:O16" totalsRowShown="0" headerRowDxfId="19" headerRowBorderDxfId="18" tableBorderDxfId="17">
  <tableColumns count="3">
    <tableColumn id="1" xr3:uid="{00000000-0010-0000-0400-000001000000}" name="   "/>
    <tableColumn id="3" xr3:uid="{00000000-0010-0000-0400-000003000000}" name="Year 1"/>
    <tableColumn id="5" xr3:uid="{00000000-0010-0000-0400-000005000000}" name="Year 5"/>
  </tableColumns>
  <tableStyleInfo showFirstColumn="0" showLastColumn="0" showRowStripes="1" showColumnStripes="0"/>
  <extLst>
    <ext xmlns:x14="http://schemas.microsoft.com/office/spreadsheetml/2009/9/main" uri="{504A1905-F514-4f6f-8877-14C23A59335A}">
      <x14:table altText="Calculated Cost per student full-time equivalents" altTextSummary="This table provides a summaryof total enrollment and growth funding and annual student full-time equivalents to calculate the costs of enrollment and growth cost per full-time equivalents.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711" displayName="Table711" ref="A13:C16" totalsRowShown="0" headerRowDxfId="16" headerRowBorderDxfId="15" tableBorderDxfId="14" totalsRowBorderDxfId="13">
  <tableColumns count="3">
    <tableColumn id="1" xr3:uid="{00000000-0010-0000-0500-000001000000}" name="Total Positions " dataDxfId="12" totalsRowDxfId="11"/>
    <tableColumn id="3" xr3:uid="{00000000-0010-0000-0500-000003000000}" name="Year 1"/>
    <tableColumn id="4" xr3:uid="{00000000-0010-0000-0500-000004000000}" name="Year 5"/>
  </tableColumns>
  <tableStyleInfo showFirstColumn="0" showLastColumn="0" showRowStripes="1" showColumnStripes="0"/>
  <extLst>
    <ext xmlns:x14="http://schemas.microsoft.com/office/spreadsheetml/2009/9/main" uri="{504A1905-F514-4f6f-8877-14C23A59335A}">
      <x14:table altText="Faculty and Staff Summary" altTextSummary="Summary of the faculty person-years and number of administrative and professional full-time equivalents and university and personell support services. "/>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D10" totalsRowShown="0" headerRowBorderDxfId="10" tableBorderDxfId="9">
  <tableColumns count="4">
    <tableColumn id="1" xr3:uid="{00000000-0010-0000-0600-000001000000}" name="Program and/or E&amp;G account from which current funds will be reallocated during Year 1" dataDxfId="8"/>
    <tableColumn id="2" xr3:uid="{00000000-0010-0000-0600-000002000000}" name="Base before reallocation" dataDxfId="7"/>
    <tableColumn id="3" xr3:uid="{00000000-0010-0000-0600-000003000000}" name="Amount to be reallocated" dataDxfId="6"/>
    <tableColumn id="4" xr3:uid="{00000000-0010-0000-0600-000004000000}" name="Base after reallocation" dataDxfId="5"/>
  </tableColumns>
  <tableStyleInfo showFirstColumn="0" showLastColumn="0" showRowStripes="1" showColumnStripes="0"/>
  <extLst>
    <ext xmlns:x14="http://schemas.microsoft.com/office/spreadsheetml/2009/9/main" uri="{504A1905-F514-4f6f-8877-14C23A59335A}">
      <x14:table altText="Anticipated Reallocation of Education &amp; General Funds" altTextSummary="This table illustrates the amount of educational and growth dollars that are being reallocated to the program.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view="pageLayout" zoomScaleNormal="100" workbookViewId="0">
      <selection activeCell="C7" sqref="C7"/>
    </sheetView>
  </sheetViews>
  <sheetFormatPr defaultColWidth="5.83203125" defaultRowHeight="12.75" x14ac:dyDescent="0.2"/>
  <cols>
    <col min="1" max="1" width="44" style="1" customWidth="1"/>
    <col min="2" max="11" width="10" style="1" customWidth="1"/>
    <col min="12" max="16384" width="5.83203125" style="1"/>
  </cols>
  <sheetData>
    <row r="1" spans="1:11" ht="57.6" customHeight="1" x14ac:dyDescent="0.2">
      <c r="A1" s="60" t="s">
        <v>43</v>
      </c>
      <c r="B1" s="61" t="s">
        <v>91</v>
      </c>
      <c r="C1" s="61" t="s">
        <v>92</v>
      </c>
      <c r="D1" s="61" t="s">
        <v>93</v>
      </c>
      <c r="E1" s="61" t="s">
        <v>94</v>
      </c>
      <c r="F1" s="61" t="s">
        <v>95</v>
      </c>
      <c r="G1" s="61" t="s">
        <v>96</v>
      </c>
      <c r="H1" s="61" t="s">
        <v>97</v>
      </c>
      <c r="I1" s="61" t="s">
        <v>98</v>
      </c>
      <c r="J1" s="61" t="s">
        <v>99</v>
      </c>
      <c r="K1" s="96" t="s">
        <v>100</v>
      </c>
    </row>
    <row r="2" spans="1:11" ht="39" customHeight="1" x14ac:dyDescent="0.2">
      <c r="A2" s="58" t="s">
        <v>33</v>
      </c>
      <c r="B2" s="160">
        <v>0</v>
      </c>
      <c r="C2" s="161">
        <f>Table2[[#This Row],[Year 1 HC]]*24/30</f>
        <v>0</v>
      </c>
      <c r="D2" s="160">
        <v>0</v>
      </c>
      <c r="E2" s="162">
        <f>Table2[[#This Row],[Year 2 HC]]*24/30</f>
        <v>0</v>
      </c>
      <c r="F2" s="160">
        <v>0</v>
      </c>
      <c r="G2" s="162">
        <f>Table2[[#This Row],[Year 3 HC]]*24/30</f>
        <v>0</v>
      </c>
      <c r="H2" s="160">
        <v>0</v>
      </c>
      <c r="I2" s="162">
        <f>Table2[[#This Row],[Year 4 HC]]*24/30</f>
        <v>0</v>
      </c>
      <c r="J2" s="160">
        <v>0</v>
      </c>
      <c r="K2" s="162">
        <f>Table2[[#This Row],[Year 5 HC]]*24/30</f>
        <v>0</v>
      </c>
    </row>
    <row r="3" spans="1:11" s="26" customFormat="1" ht="59.25" customHeight="1" x14ac:dyDescent="0.2">
      <c r="A3" s="58" t="s">
        <v>36</v>
      </c>
      <c r="B3" s="163">
        <v>0</v>
      </c>
      <c r="C3" s="165">
        <f>Table2[[#This Row],[Year 1 HC]]*30/30</f>
        <v>0</v>
      </c>
      <c r="D3" s="163">
        <v>0</v>
      </c>
      <c r="E3" s="162">
        <f>Table2[[#This Row],[Year 2 HC]]*30/30</f>
        <v>0</v>
      </c>
      <c r="F3" s="163">
        <v>0</v>
      </c>
      <c r="G3" s="162">
        <f>Table2[[#This Row],[Year 3 HC]]*30/30</f>
        <v>0</v>
      </c>
      <c r="H3" s="163">
        <v>0</v>
      </c>
      <c r="I3" s="162">
        <f>Table2[[#This Row],[Year 4 HC]]*30/30</f>
        <v>0</v>
      </c>
      <c r="J3" s="163">
        <v>0</v>
      </c>
      <c r="K3" s="162">
        <f>Table2[[#This Row],[Year 5 HC]]*30/30</f>
        <v>0</v>
      </c>
    </row>
    <row r="4" spans="1:11" s="26" customFormat="1" ht="39" customHeight="1" x14ac:dyDescent="0.2">
      <c r="A4" s="58" t="s">
        <v>75</v>
      </c>
      <c r="B4" s="166">
        <v>0</v>
      </c>
      <c r="C4" s="167">
        <f>Table2[[#This Row],[Year 1 HC]]*24/30</f>
        <v>0</v>
      </c>
      <c r="D4" s="166">
        <v>0</v>
      </c>
      <c r="E4" s="162">
        <f>Table2[[#This Row],[Year 2 HC]]*24/30</f>
        <v>0</v>
      </c>
      <c r="F4" s="166">
        <v>0</v>
      </c>
      <c r="G4" s="162">
        <f>Table2[[#This Row],[Year 3 HC]]*24/30</f>
        <v>0</v>
      </c>
      <c r="H4" s="166">
        <v>0</v>
      </c>
      <c r="I4" s="162">
        <f>Table2[[#This Row],[Year 4 HC]]*24/30</f>
        <v>0</v>
      </c>
      <c r="J4" s="166">
        <v>0</v>
      </c>
      <c r="K4" s="162">
        <f>Table2[[#This Row],[Year 5 HC]]*24/30</f>
        <v>0</v>
      </c>
    </row>
    <row r="5" spans="1:11" s="26" customFormat="1" ht="39" customHeight="1" x14ac:dyDescent="0.2">
      <c r="A5" s="58" t="s">
        <v>70</v>
      </c>
      <c r="B5" s="166">
        <v>0</v>
      </c>
      <c r="C5" s="167">
        <f>Table2[[#This Row],[Year 1 HC]]*24/30</f>
        <v>0</v>
      </c>
      <c r="D5" s="166">
        <v>0</v>
      </c>
      <c r="E5" s="162">
        <f>Table2[[#This Row],[Year 2 HC]]*24/30</f>
        <v>0</v>
      </c>
      <c r="F5" s="166">
        <v>0</v>
      </c>
      <c r="G5" s="162">
        <f>Table2[[#This Row],[Year 3 HC]]*24/30</f>
        <v>0</v>
      </c>
      <c r="H5" s="166">
        <v>0</v>
      </c>
      <c r="I5" s="162">
        <f>Table2[[#This Row],[Year 4 HC]]*24/30</f>
        <v>0</v>
      </c>
      <c r="J5" s="166">
        <v>0</v>
      </c>
      <c r="K5" s="162">
        <f>Table2[[#This Row],[Year 5 HC]]*24/30</f>
        <v>0</v>
      </c>
    </row>
    <row r="6" spans="1:11" s="26" customFormat="1" ht="39" customHeight="1" x14ac:dyDescent="0.2">
      <c r="A6" s="58" t="s">
        <v>35</v>
      </c>
      <c r="B6" s="166">
        <v>0</v>
      </c>
      <c r="C6" s="167">
        <f>Table2[[#This Row],[Year 1 HC]]*24/30</f>
        <v>0</v>
      </c>
      <c r="D6" s="166">
        <v>0</v>
      </c>
      <c r="E6" s="162">
        <f>Table2[[#This Row],[Year 2 HC]]*24/30</f>
        <v>0</v>
      </c>
      <c r="F6" s="166">
        <v>0</v>
      </c>
      <c r="G6" s="162">
        <f>Table2[[#This Row],[Year 3 HC]]*24/30</f>
        <v>0</v>
      </c>
      <c r="H6" s="166">
        <v>0</v>
      </c>
      <c r="I6" s="162">
        <f>Table2[[#This Row],[Year 4 HC]]*24/30</f>
        <v>0</v>
      </c>
      <c r="J6" s="166">
        <v>0</v>
      </c>
      <c r="K6" s="162">
        <f>Table2[[#This Row],[Year 5 HC]]*24/30</f>
        <v>0</v>
      </c>
    </row>
    <row r="7" spans="1:11" s="26" customFormat="1" ht="39" customHeight="1" thickBot="1" x14ac:dyDescent="0.25">
      <c r="A7" s="59" t="s">
        <v>37</v>
      </c>
      <c r="B7" s="168">
        <v>0</v>
      </c>
      <c r="C7" s="167">
        <f>Table2[[#This Row],[Year 1 HC]]*24/30</f>
        <v>0</v>
      </c>
      <c r="D7" s="168">
        <v>0</v>
      </c>
      <c r="E7" s="162">
        <f>Table2[[#This Row],[Year 2 HC]]*24/30</f>
        <v>0</v>
      </c>
      <c r="F7" s="168">
        <v>0</v>
      </c>
      <c r="G7" s="162">
        <f>Table2[[#This Row],[Year 3 HC]]*24/30</f>
        <v>0</v>
      </c>
      <c r="H7" s="168">
        <v>0</v>
      </c>
      <c r="I7" s="162">
        <f>Table2[[#This Row],[Year 4 HC]]*24/30</f>
        <v>0</v>
      </c>
      <c r="J7" s="168">
        <v>0</v>
      </c>
      <c r="K7" s="162">
        <f>Table2[[#This Row],[Year 5 HC]]*24/30</f>
        <v>0</v>
      </c>
    </row>
    <row r="8" spans="1:11" s="26" customFormat="1" ht="19.5" customHeight="1" thickTop="1" x14ac:dyDescent="0.2">
      <c r="A8" s="62" t="s">
        <v>71</v>
      </c>
      <c r="B8" s="63">
        <f t="shared" ref="B8:K8" si="0">SUM(B2:B7)</f>
        <v>0</v>
      </c>
      <c r="C8" s="64">
        <f t="shared" si="0"/>
        <v>0</v>
      </c>
      <c r="D8" s="63">
        <f t="shared" si="0"/>
        <v>0</v>
      </c>
      <c r="E8" s="65">
        <f t="shared" si="0"/>
        <v>0</v>
      </c>
      <c r="F8" s="63">
        <f t="shared" si="0"/>
        <v>0</v>
      </c>
      <c r="G8" s="65">
        <f t="shared" si="0"/>
        <v>0</v>
      </c>
      <c r="H8" s="63">
        <f t="shared" si="0"/>
        <v>0</v>
      </c>
      <c r="I8" s="65">
        <f t="shared" si="0"/>
        <v>0</v>
      </c>
      <c r="J8" s="63">
        <f t="shared" si="0"/>
        <v>0</v>
      </c>
      <c r="K8" s="97">
        <f t="shared" si="0"/>
        <v>0</v>
      </c>
    </row>
    <row r="9" spans="1:11" x14ac:dyDescent="0.2">
      <c r="B9" s="27"/>
      <c r="C9" s="27"/>
      <c r="D9" s="27"/>
      <c r="E9" s="27"/>
      <c r="F9" s="27"/>
      <c r="G9" s="27"/>
      <c r="H9" s="27"/>
      <c r="I9" s="27"/>
      <c r="J9" s="27"/>
      <c r="K9" s="27"/>
    </row>
    <row r="10" spans="1:11" x14ac:dyDescent="0.2">
      <c r="A10" s="28" t="s">
        <v>74</v>
      </c>
    </row>
    <row r="11" spans="1:11" x14ac:dyDescent="0.2">
      <c r="A11" s="28" t="s">
        <v>34</v>
      </c>
      <c r="B11" s="28"/>
      <c r="C11" s="28"/>
      <c r="D11" s="28"/>
      <c r="E11" s="28"/>
      <c r="F11" s="28"/>
      <c r="G11" s="28"/>
      <c r="H11" s="28"/>
      <c r="I11" s="28"/>
      <c r="J11" s="28"/>
    </row>
    <row r="12" spans="1:11" x14ac:dyDescent="0.2">
      <c r="A12" s="28" t="s">
        <v>38</v>
      </c>
      <c r="B12" s="28"/>
      <c r="C12" s="28"/>
      <c r="D12" s="28"/>
      <c r="E12" s="28"/>
      <c r="F12" s="28"/>
      <c r="G12" s="28"/>
      <c r="H12" s="28"/>
      <c r="I12" s="28"/>
      <c r="J12" s="28"/>
    </row>
    <row r="13" spans="1:11" x14ac:dyDescent="0.2">
      <c r="B13" s="28"/>
      <c r="C13" s="28"/>
      <c r="D13" s="28"/>
      <c r="E13" s="28"/>
      <c r="F13" s="28"/>
      <c r="G13" s="28"/>
      <c r="H13" s="28"/>
      <c r="I13" s="28"/>
      <c r="J13" s="28"/>
    </row>
  </sheetData>
  <sheetProtection algorithmName="SHA-512" hashValue="MAeYZ4x+nZ9aSsatVO+Tt6AklceBFWW6pm90CDjRVcc/ZsK+pYEC5cHTgsfWTFIN5RDzvK/ms8Xm39rNTfJCgA==" saltValue="tBFnTtzYcb22vtU94vGy1Q==" spinCount="100000" sheet="1" objects="1" scenarios="1"/>
  <phoneticPr fontId="2" type="noConversion"/>
  <pageMargins left="0.75" right="0.75" top="1.4" bottom="1" header="0.5" footer="0.5"/>
  <pageSetup scale="88" orientation="landscape" r:id="rId1"/>
  <headerFooter alignWithMargins="0">
    <oddHeader>&amp;C&amp;"Arial,Bold"&amp;14APPENDIX A&amp;12
&amp;11TABLE 1-A
PROJECTED HEADCOUNT FROM POTENTIAL SOURCES
(Baccalaureate Degree Program)</oddHeader>
    <oddFooter>&amp;LWorksheet &amp;A</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view="pageLayout" zoomScale="90" zoomScaleNormal="75" zoomScaleSheetLayoutView="100" zoomScalePageLayoutView="90" workbookViewId="0">
      <selection activeCell="K2" sqref="K2:K10"/>
    </sheetView>
  </sheetViews>
  <sheetFormatPr defaultColWidth="9.33203125" defaultRowHeight="12.75" x14ac:dyDescent="0.2"/>
  <cols>
    <col min="1" max="1" width="42.83203125" style="1" customWidth="1"/>
    <col min="2" max="11" width="11.33203125" style="1" customWidth="1"/>
    <col min="12" max="16384" width="9.33203125" style="1"/>
  </cols>
  <sheetData>
    <row r="1" spans="1:11" ht="57.6" customHeight="1" x14ac:dyDescent="0.2">
      <c r="A1" s="60" t="s">
        <v>43</v>
      </c>
      <c r="B1" s="61" t="s">
        <v>91</v>
      </c>
      <c r="C1" s="61" t="s">
        <v>92</v>
      </c>
      <c r="D1" s="61" t="s">
        <v>93</v>
      </c>
      <c r="E1" s="61" t="s">
        <v>94</v>
      </c>
      <c r="F1" s="61" t="s">
        <v>95</v>
      </c>
      <c r="G1" s="61" t="s">
        <v>96</v>
      </c>
      <c r="H1" s="61" t="s">
        <v>97</v>
      </c>
      <c r="I1" s="61" t="s">
        <v>98</v>
      </c>
      <c r="J1" s="61" t="s">
        <v>99</v>
      </c>
      <c r="K1" s="96" t="s">
        <v>100</v>
      </c>
    </row>
    <row r="2" spans="1:11" ht="39" customHeight="1" x14ac:dyDescent="0.2">
      <c r="A2" s="66" t="s">
        <v>58</v>
      </c>
      <c r="B2" s="160">
        <v>0</v>
      </c>
      <c r="C2" s="161">
        <f>Table3[[#This Row],[Year 1 HC]]*24/24</f>
        <v>0</v>
      </c>
      <c r="D2" s="160">
        <v>0</v>
      </c>
      <c r="E2" s="161">
        <f>Table3[[#This Row],[Year 2 HC]]*24/24</f>
        <v>0</v>
      </c>
      <c r="F2" s="160">
        <v>0</v>
      </c>
      <c r="G2" s="161">
        <f>Table3[[#This Row],[Year 3 HC]]*24/24</f>
        <v>0</v>
      </c>
      <c r="H2" s="160">
        <v>0</v>
      </c>
      <c r="I2" s="161">
        <f>Table3[[#This Row],[Year 4 HC]]*24/24</f>
        <v>0</v>
      </c>
      <c r="J2" s="160">
        <v>0</v>
      </c>
      <c r="K2" s="161">
        <f>Table3[[#This Row],[Year 5 HC]]*24/24</f>
        <v>0</v>
      </c>
    </row>
    <row r="3" spans="1:11" ht="39" customHeight="1" x14ac:dyDescent="0.2">
      <c r="A3" s="67" t="s">
        <v>64</v>
      </c>
      <c r="B3" s="163">
        <v>0</v>
      </c>
      <c r="C3" s="161">
        <f>Table3[[#This Row],[Year 1 HC]]*24/24</f>
        <v>0</v>
      </c>
      <c r="D3" s="163">
        <v>0</v>
      </c>
      <c r="E3" s="161">
        <f>Table3[[#This Row],[Year 2 HC]]*24/24</f>
        <v>0</v>
      </c>
      <c r="F3" s="163">
        <v>0</v>
      </c>
      <c r="G3" s="161">
        <f>Table3[[#This Row],[Year 3 HC]]*24/24</f>
        <v>0</v>
      </c>
      <c r="H3" s="163">
        <v>0</v>
      </c>
      <c r="I3" s="161">
        <f>Table3[[#This Row],[Year 4 HC]]*24/24</f>
        <v>0</v>
      </c>
      <c r="J3" s="163">
        <v>0</v>
      </c>
      <c r="K3" s="161">
        <f>Table3[[#This Row],[Year 5 HC]]*24/24</f>
        <v>0</v>
      </c>
    </row>
    <row r="4" spans="1:11" ht="39" customHeight="1" x14ac:dyDescent="0.2">
      <c r="A4" s="67" t="s">
        <v>67</v>
      </c>
      <c r="B4" s="163">
        <v>0</v>
      </c>
      <c r="C4" s="161">
        <f>Table3[[#This Row],[Year 1 HC]]*24/24</f>
        <v>0</v>
      </c>
      <c r="D4" s="163">
        <v>0</v>
      </c>
      <c r="E4" s="161">
        <f>Table3[[#This Row],[Year 2 HC]]*24/24</f>
        <v>0</v>
      </c>
      <c r="F4" s="163">
        <v>0</v>
      </c>
      <c r="G4" s="161">
        <f>Table3[[#This Row],[Year 3 HC]]*24/24</f>
        <v>0</v>
      </c>
      <c r="H4" s="163">
        <v>0</v>
      </c>
      <c r="I4" s="161">
        <f>Table3[[#This Row],[Year 4 HC]]*24/24</f>
        <v>0</v>
      </c>
      <c r="J4" s="163">
        <v>0</v>
      </c>
      <c r="K4" s="161">
        <f>Table3[[#This Row],[Year 5 HC]]*24/24</f>
        <v>0</v>
      </c>
    </row>
    <row r="5" spans="1:11" ht="39" customHeight="1" x14ac:dyDescent="0.2">
      <c r="A5" s="67" t="s">
        <v>59</v>
      </c>
      <c r="B5" s="163">
        <v>0</v>
      </c>
      <c r="C5" s="161">
        <f>Table3[[#This Row],[Year 1 HC]]*24/24</f>
        <v>0</v>
      </c>
      <c r="D5" s="163">
        <v>0</v>
      </c>
      <c r="E5" s="161">
        <f>Table3[[#This Row],[Year 2 HC]]*24/24</f>
        <v>0</v>
      </c>
      <c r="F5" s="163">
        <v>0</v>
      </c>
      <c r="G5" s="161">
        <f>Table3[[#This Row],[Year 3 HC]]*24/24</f>
        <v>0</v>
      </c>
      <c r="H5" s="163">
        <v>0</v>
      </c>
      <c r="I5" s="161">
        <f>Table3[[#This Row],[Year 4 HC]]*24/24</f>
        <v>0</v>
      </c>
      <c r="J5" s="163">
        <v>0</v>
      </c>
      <c r="K5" s="161">
        <f>Table3[[#This Row],[Year 5 HC]]*24/24</f>
        <v>0</v>
      </c>
    </row>
    <row r="6" spans="1:11" ht="39" customHeight="1" x14ac:dyDescent="0.2">
      <c r="A6" s="67" t="s">
        <v>60</v>
      </c>
      <c r="B6" s="163">
        <v>0</v>
      </c>
      <c r="C6" s="161">
        <f>Table3[[#This Row],[Year 1 HC]]*24/24</f>
        <v>0</v>
      </c>
      <c r="D6" s="163">
        <v>0</v>
      </c>
      <c r="E6" s="161">
        <f>Table3[[#This Row],[Year 2 HC]]*24/24</f>
        <v>0</v>
      </c>
      <c r="F6" s="163">
        <v>0</v>
      </c>
      <c r="G6" s="161">
        <f>Table3[[#This Row],[Year 3 HC]]*24/24</f>
        <v>0</v>
      </c>
      <c r="H6" s="163">
        <v>0</v>
      </c>
      <c r="I6" s="161">
        <f>Table3[[#This Row],[Year 4 HC]]*24/24</f>
        <v>0</v>
      </c>
      <c r="J6" s="163">
        <v>0</v>
      </c>
      <c r="K6" s="161">
        <f>Table3[[#This Row],[Year 5 HC]]*24/24</f>
        <v>0</v>
      </c>
    </row>
    <row r="7" spans="1:11" ht="39" customHeight="1" x14ac:dyDescent="0.2">
      <c r="A7" s="67" t="s">
        <v>63</v>
      </c>
      <c r="B7" s="163">
        <v>0</v>
      </c>
      <c r="C7" s="161">
        <f>Table3[[#This Row],[Year 1 HC]]*24/24</f>
        <v>0</v>
      </c>
      <c r="D7" s="163">
        <v>0</v>
      </c>
      <c r="E7" s="161">
        <f>Table3[[#This Row],[Year 2 HC]]*24/24</f>
        <v>0</v>
      </c>
      <c r="F7" s="163">
        <v>0</v>
      </c>
      <c r="G7" s="161">
        <f>Table3[[#This Row],[Year 3 HC]]*24/24</f>
        <v>0</v>
      </c>
      <c r="H7" s="163">
        <v>0</v>
      </c>
      <c r="I7" s="161">
        <f>Table3[[#This Row],[Year 4 HC]]*24/24</f>
        <v>0</v>
      </c>
      <c r="J7" s="163">
        <v>0</v>
      </c>
      <c r="K7" s="161">
        <f>Table3[[#This Row],[Year 5 HC]]*24/24</f>
        <v>0</v>
      </c>
    </row>
    <row r="8" spans="1:11" ht="39" customHeight="1" x14ac:dyDescent="0.2">
      <c r="A8" s="67" t="s">
        <v>62</v>
      </c>
      <c r="B8" s="163">
        <v>0</v>
      </c>
      <c r="C8" s="161">
        <f>Table3[[#This Row],[Year 1 HC]]*24/24</f>
        <v>0</v>
      </c>
      <c r="D8" s="163">
        <v>0</v>
      </c>
      <c r="E8" s="161">
        <f>Table3[[#This Row],[Year 2 HC]]*24/24</f>
        <v>0</v>
      </c>
      <c r="F8" s="163">
        <v>0</v>
      </c>
      <c r="G8" s="161">
        <f>Table3[[#This Row],[Year 3 HC]]*24/24</f>
        <v>0</v>
      </c>
      <c r="H8" s="163">
        <v>0</v>
      </c>
      <c r="I8" s="161">
        <f>Table3[[#This Row],[Year 4 HC]]*24/24</f>
        <v>0</v>
      </c>
      <c r="J8" s="163">
        <v>0</v>
      </c>
      <c r="K8" s="161">
        <f>Table3[[#This Row],[Year 5 HC]]*24/24</f>
        <v>0</v>
      </c>
    </row>
    <row r="9" spans="1:11" ht="39" customHeight="1" x14ac:dyDescent="0.2">
      <c r="A9" s="67" t="s">
        <v>61</v>
      </c>
      <c r="B9" s="163">
        <v>0</v>
      </c>
      <c r="C9" s="161">
        <f>Table3[[#This Row],[Year 1 HC]]*24/24</f>
        <v>0</v>
      </c>
      <c r="D9" s="163">
        <v>0</v>
      </c>
      <c r="E9" s="161">
        <f>Table3[[#This Row],[Year 2 HC]]*24/24</f>
        <v>0</v>
      </c>
      <c r="F9" s="163">
        <v>0</v>
      </c>
      <c r="G9" s="161">
        <f>Table3[[#This Row],[Year 3 HC]]*24/24</f>
        <v>0</v>
      </c>
      <c r="H9" s="163">
        <v>0</v>
      </c>
      <c r="I9" s="161">
        <f>Table3[[#This Row],[Year 4 HC]]*24/24</f>
        <v>0</v>
      </c>
      <c r="J9" s="163">
        <v>0</v>
      </c>
      <c r="K9" s="161">
        <f>Table3[[#This Row],[Year 5 HC]]*24/24</f>
        <v>0</v>
      </c>
    </row>
    <row r="10" spans="1:11" ht="39" customHeight="1" x14ac:dyDescent="0.2">
      <c r="A10" s="68" t="s">
        <v>37</v>
      </c>
      <c r="B10" s="163">
        <v>0</v>
      </c>
      <c r="C10" s="161">
        <f>Table3[[#This Row],[Year 1 HC]]*24/24</f>
        <v>0</v>
      </c>
      <c r="D10" s="163">
        <v>0</v>
      </c>
      <c r="E10" s="161">
        <f>Table3[[#This Row],[Year 2 HC]]*24/24</f>
        <v>0</v>
      </c>
      <c r="F10" s="163">
        <v>0</v>
      </c>
      <c r="G10" s="161">
        <f>Table3[[#This Row],[Year 3 HC]]*24/24</f>
        <v>0</v>
      </c>
      <c r="H10" s="164">
        <v>0</v>
      </c>
      <c r="I10" s="161">
        <f>Table3[[#This Row],[Year 4 HC]]*24/24</f>
        <v>0</v>
      </c>
      <c r="J10" s="164">
        <v>0</v>
      </c>
      <c r="K10" s="161">
        <f>Table3[[#This Row],[Year 5 HC]]*24/24</f>
        <v>0</v>
      </c>
    </row>
    <row r="11" spans="1:11" x14ac:dyDescent="0.2">
      <c r="A11" s="69" t="s">
        <v>42</v>
      </c>
      <c r="B11" s="70">
        <f>SUM(B2:B10)</f>
        <v>0</v>
      </c>
      <c r="C11" s="71">
        <f>SUM(C2:C10)</f>
        <v>0</v>
      </c>
      <c r="D11" s="70">
        <f t="shared" ref="D11:K11" si="0">SUM(D2:D10)</f>
        <v>0</v>
      </c>
      <c r="E11" s="71">
        <f>SUM(E2:E10)</f>
        <v>0</v>
      </c>
      <c r="F11" s="70">
        <f t="shared" si="0"/>
        <v>0</v>
      </c>
      <c r="G11" s="71">
        <f>SUM(G2:G10)</f>
        <v>0</v>
      </c>
      <c r="H11" s="70">
        <f t="shared" si="0"/>
        <v>0</v>
      </c>
      <c r="I11" s="71">
        <f>SUM(I2:I10)</f>
        <v>0</v>
      </c>
      <c r="J11" s="70">
        <f>SUM(J2:J10)</f>
        <v>0</v>
      </c>
      <c r="K11" s="98">
        <f t="shared" si="0"/>
        <v>0</v>
      </c>
    </row>
    <row r="12" spans="1:11" x14ac:dyDescent="0.2">
      <c r="B12" s="27"/>
      <c r="C12" s="27"/>
      <c r="D12" s="27"/>
      <c r="E12" s="27"/>
      <c r="F12" s="27"/>
      <c r="G12" s="27"/>
      <c r="H12" s="27"/>
      <c r="I12" s="27"/>
      <c r="J12" s="27"/>
      <c r="K12" s="27"/>
    </row>
    <row r="13" spans="1:11" x14ac:dyDescent="0.2">
      <c r="A13" s="28" t="s">
        <v>74</v>
      </c>
    </row>
    <row r="14" spans="1:11" x14ac:dyDescent="0.2">
      <c r="A14" s="26" t="s">
        <v>66</v>
      </c>
      <c r="B14" s="28"/>
      <c r="C14" s="28"/>
      <c r="D14" s="28"/>
      <c r="E14" s="28"/>
      <c r="F14" s="28"/>
      <c r="G14" s="28"/>
      <c r="H14" s="28"/>
      <c r="I14" s="28"/>
      <c r="J14" s="28"/>
    </row>
    <row r="15" spans="1:11" x14ac:dyDescent="0.2">
      <c r="A15" s="26" t="s">
        <v>65</v>
      </c>
      <c r="B15" s="28"/>
      <c r="C15" s="28"/>
      <c r="D15" s="28"/>
      <c r="E15" s="28"/>
      <c r="F15" s="28"/>
      <c r="G15" s="28"/>
      <c r="H15" s="28"/>
      <c r="I15" s="28"/>
      <c r="J15" s="28"/>
    </row>
    <row r="16" spans="1:11" x14ac:dyDescent="0.2">
      <c r="B16" s="28"/>
      <c r="C16" s="28"/>
      <c r="D16" s="28"/>
      <c r="E16" s="28"/>
      <c r="F16" s="28"/>
      <c r="G16" s="28"/>
      <c r="H16" s="28"/>
      <c r="I16" s="28"/>
      <c r="J16" s="28"/>
    </row>
  </sheetData>
  <sheetProtection algorithmName="SHA-512" hashValue="5L95HTeNtu4G6dD296GJefn7SB0Zog47p0rCf7AJnJRGv8zwbSeMVdOCujWjbV+EQHPqO49wjD4irsEJTcdO2A==" saltValue="VOJ9sYGovFUN41qKK72psQ==" spinCount="100000" sheet="1" objects="1" scenarios="1"/>
  <phoneticPr fontId="2" type="noConversion"/>
  <pageMargins left="0.7" right="0.7" top="1.2" bottom="0.75" header="0.3" footer="0.3"/>
  <pageSetup scale="85" orientation="landscape" r:id="rId1"/>
  <headerFooter alignWithMargins="0">
    <oddHeader>&amp;C&amp;"Arial,Bold"&amp;14APPENDIX A&amp;11
TABLE 1-B
PROJECTED HEADCOUNT FROM POTENTIAL SOURCES
(Graduate Degree Program)</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2A936-D093-4CD9-B25D-F2155D553CEF}">
  <dimension ref="A1:M31"/>
  <sheetViews>
    <sheetView showGridLines="0" view="pageLayout" zoomScaleNormal="160" zoomScaleSheetLayoutView="100" workbookViewId="0">
      <selection activeCell="I2" sqref="I2"/>
    </sheetView>
  </sheetViews>
  <sheetFormatPr defaultColWidth="9" defaultRowHeight="11.25" x14ac:dyDescent="0.2"/>
  <cols>
    <col min="1" max="1" width="7.83203125" style="2" customWidth="1"/>
    <col min="2" max="2" width="28.83203125" style="2" customWidth="1"/>
    <col min="3" max="3" width="10.83203125" style="23" customWidth="1"/>
    <col min="4" max="4" width="8.33203125" style="23" customWidth="1"/>
    <col min="5" max="5" width="13.1640625" style="23" customWidth="1"/>
    <col min="6" max="6" width="7.33203125" style="2" customWidth="1"/>
    <col min="7" max="7" width="8.33203125" style="2" customWidth="1"/>
    <col min="8" max="8" width="9.33203125" style="2" customWidth="1"/>
    <col min="9" max="9" width="8.33203125" style="2" customWidth="1"/>
    <col min="10" max="10" width="7.6640625" style="2" customWidth="1"/>
    <col min="11" max="11" width="8.83203125" style="2" customWidth="1"/>
    <col min="12" max="12" width="7.83203125" style="2" customWidth="1"/>
    <col min="13" max="13" width="8.33203125" style="2" customWidth="1"/>
    <col min="14" max="16384" width="9" style="2"/>
  </cols>
  <sheetData>
    <row r="1" spans="1:13" s="3" customFormat="1" ht="56.25" customHeight="1" thickBot="1" x14ac:dyDescent="0.25">
      <c r="A1" s="45" t="s">
        <v>20</v>
      </c>
      <c r="B1" s="45" t="s">
        <v>87</v>
      </c>
      <c r="C1" s="45" t="s">
        <v>3</v>
      </c>
      <c r="D1" s="46" t="s">
        <v>4</v>
      </c>
      <c r="E1" s="47" t="s">
        <v>28</v>
      </c>
      <c r="F1" s="48" t="s">
        <v>5</v>
      </c>
      <c r="G1" s="46" t="s">
        <v>6</v>
      </c>
      <c r="H1" s="46" t="s">
        <v>7</v>
      </c>
      <c r="I1" s="47" t="s">
        <v>8</v>
      </c>
      <c r="J1" s="45" t="s">
        <v>9</v>
      </c>
      <c r="K1" s="46" t="s">
        <v>10</v>
      </c>
      <c r="L1" s="46" t="s">
        <v>11</v>
      </c>
      <c r="M1" s="49" t="s">
        <v>12</v>
      </c>
    </row>
    <row r="2" spans="1:13" ht="13.35" customHeight="1" x14ac:dyDescent="0.2">
      <c r="A2" s="241" t="s">
        <v>13</v>
      </c>
      <c r="B2" s="242" t="s">
        <v>25</v>
      </c>
      <c r="C2" s="241" t="s">
        <v>14</v>
      </c>
      <c r="D2" s="240" t="s">
        <v>16</v>
      </c>
      <c r="E2" s="239" t="s">
        <v>18</v>
      </c>
      <c r="F2" s="229">
        <v>0</v>
      </c>
      <c r="G2" s="231">
        <v>0</v>
      </c>
      <c r="H2" s="230">
        <v>0</v>
      </c>
      <c r="I2" s="4">
        <f>ROUND(G2*H2,2)</f>
        <v>0</v>
      </c>
      <c r="J2" s="229">
        <v>0</v>
      </c>
      <c r="K2" s="228">
        <f>J2/12</f>
        <v>0</v>
      </c>
      <c r="L2" s="227">
        <v>0</v>
      </c>
      <c r="M2" s="4">
        <f>ROUND(K2*L2,2)</f>
        <v>0</v>
      </c>
    </row>
    <row r="3" spans="1:13" ht="13.35" customHeight="1" x14ac:dyDescent="0.2">
      <c r="A3" s="225"/>
      <c r="B3" s="226" t="s">
        <v>26</v>
      </c>
      <c r="C3" s="225"/>
      <c r="D3" s="224"/>
      <c r="E3" s="223"/>
      <c r="F3" s="219"/>
      <c r="G3" s="222"/>
      <c r="H3" s="221"/>
      <c r="I3" s="4"/>
      <c r="J3" s="244"/>
      <c r="K3" s="218"/>
      <c r="L3" s="217"/>
      <c r="M3" s="243"/>
    </row>
    <row r="4" spans="1:13" ht="13.35" customHeight="1" x14ac:dyDescent="0.2">
      <c r="A4" s="241" t="s">
        <v>17</v>
      </c>
      <c r="B4" s="242" t="s">
        <v>30</v>
      </c>
      <c r="C4" s="241" t="s">
        <v>189</v>
      </c>
      <c r="D4" s="240" t="s">
        <v>15</v>
      </c>
      <c r="E4" s="239" t="s">
        <v>29</v>
      </c>
      <c r="F4" s="229">
        <v>0</v>
      </c>
      <c r="G4" s="231">
        <f>F4/12</f>
        <v>0</v>
      </c>
      <c r="H4" s="230">
        <v>0</v>
      </c>
      <c r="I4" s="4">
        <f>ROUND(G4*H4,2)</f>
        <v>0</v>
      </c>
      <c r="J4" s="232">
        <v>0</v>
      </c>
      <c r="K4" s="228">
        <f>J4/12</f>
        <v>0</v>
      </c>
      <c r="L4" s="227">
        <v>0</v>
      </c>
      <c r="M4" s="4">
        <f>ROUND(K4*L4,2)</f>
        <v>0</v>
      </c>
    </row>
    <row r="5" spans="1:13" ht="13.35" customHeight="1" x14ac:dyDescent="0.2">
      <c r="A5" s="225"/>
      <c r="B5" s="226" t="s">
        <v>31</v>
      </c>
      <c r="C5" s="225"/>
      <c r="D5" s="224"/>
      <c r="E5" s="223"/>
      <c r="F5" s="219"/>
      <c r="G5" s="222"/>
      <c r="H5" s="221"/>
      <c r="I5" s="237"/>
      <c r="J5" s="219"/>
      <c r="K5" s="218"/>
      <c r="L5" s="217"/>
      <c r="M5" s="216"/>
    </row>
    <row r="6" spans="1:13" ht="13.35" customHeight="1" x14ac:dyDescent="0.2">
      <c r="A6" s="241"/>
      <c r="B6" s="242" t="s">
        <v>22</v>
      </c>
      <c r="C6" s="241"/>
      <c r="D6" s="240"/>
      <c r="E6" s="239"/>
      <c r="F6" s="229">
        <v>0</v>
      </c>
      <c r="G6" s="231">
        <f>F6/12</f>
        <v>0</v>
      </c>
      <c r="H6" s="230">
        <v>0</v>
      </c>
      <c r="I6" s="4">
        <f>ROUND(G6*H6,2)</f>
        <v>0</v>
      </c>
      <c r="J6" s="229">
        <v>0</v>
      </c>
      <c r="K6" s="228">
        <f>J6/12</f>
        <v>0</v>
      </c>
      <c r="L6" s="227">
        <v>0</v>
      </c>
      <c r="M6" s="4">
        <f>ROUND(K6*L6,2)</f>
        <v>0</v>
      </c>
    </row>
    <row r="7" spans="1:13" ht="13.35" customHeight="1" x14ac:dyDescent="0.2">
      <c r="A7" s="225"/>
      <c r="B7" s="226" t="s">
        <v>23</v>
      </c>
      <c r="C7" s="225"/>
      <c r="D7" s="224"/>
      <c r="E7" s="223"/>
      <c r="F7" s="219"/>
      <c r="G7" s="222"/>
      <c r="H7" s="221"/>
      <c r="I7" s="237"/>
      <c r="J7" s="219"/>
      <c r="K7" s="218"/>
      <c r="L7" s="217"/>
      <c r="M7" s="216"/>
    </row>
    <row r="8" spans="1:13" ht="13.35" customHeight="1" x14ac:dyDescent="0.2">
      <c r="A8" s="235"/>
      <c r="B8" s="236" t="s">
        <v>22</v>
      </c>
      <c r="C8" s="235"/>
      <c r="D8" s="234"/>
      <c r="E8" s="233"/>
      <c r="F8" s="232">
        <v>0</v>
      </c>
      <c r="G8" s="231">
        <f>F8/12</f>
        <v>0</v>
      </c>
      <c r="H8" s="230">
        <v>0</v>
      </c>
      <c r="I8" s="4">
        <f>ROUND(G8*H8,2)</f>
        <v>0</v>
      </c>
      <c r="J8" s="229">
        <v>0</v>
      </c>
      <c r="K8" s="228">
        <f>J8/12</f>
        <v>0</v>
      </c>
      <c r="L8" s="227">
        <v>0</v>
      </c>
      <c r="M8" s="4">
        <f>ROUND(K8*L8,2)</f>
        <v>0</v>
      </c>
    </row>
    <row r="9" spans="1:13" ht="13.35" customHeight="1" x14ac:dyDescent="0.2">
      <c r="A9" s="225"/>
      <c r="B9" s="226" t="s">
        <v>23</v>
      </c>
      <c r="C9" s="225"/>
      <c r="D9" s="224"/>
      <c r="E9" s="223"/>
      <c r="F9" s="219"/>
      <c r="G9" s="222"/>
      <c r="H9" s="221"/>
      <c r="I9" s="237"/>
      <c r="J9" s="219"/>
      <c r="K9" s="218"/>
      <c r="L9" s="217"/>
      <c r="M9" s="216"/>
    </row>
    <row r="10" spans="1:13" ht="13.35" customHeight="1" x14ac:dyDescent="0.2">
      <c r="A10" s="241"/>
      <c r="B10" s="242" t="s">
        <v>24</v>
      </c>
      <c r="C10" s="241"/>
      <c r="D10" s="240"/>
      <c r="E10" s="239"/>
      <c r="F10" s="229">
        <v>0</v>
      </c>
      <c r="G10" s="231">
        <f>F10/12</f>
        <v>0</v>
      </c>
      <c r="H10" s="230">
        <v>0</v>
      </c>
      <c r="I10" s="4">
        <f>ROUND(G10*H10,2)</f>
        <v>0</v>
      </c>
      <c r="J10" s="229">
        <v>0</v>
      </c>
      <c r="K10" s="228">
        <f>J10/12</f>
        <v>0</v>
      </c>
      <c r="L10" s="227">
        <v>0</v>
      </c>
      <c r="M10" s="4">
        <f>ROUND(K10*L10,2)</f>
        <v>0</v>
      </c>
    </row>
    <row r="11" spans="1:13" ht="13.35" customHeight="1" x14ac:dyDescent="0.2">
      <c r="A11" s="241"/>
      <c r="B11" s="242" t="s">
        <v>23</v>
      </c>
      <c r="C11" s="241"/>
      <c r="D11" s="240"/>
      <c r="E11" s="239"/>
      <c r="F11" s="238"/>
      <c r="G11" s="222"/>
      <c r="H11" s="221"/>
      <c r="I11" s="237"/>
      <c r="J11" s="219"/>
      <c r="K11" s="218"/>
      <c r="L11" s="217"/>
      <c r="M11" s="216"/>
    </row>
    <row r="12" spans="1:13" ht="13.35" customHeight="1" x14ac:dyDescent="0.2">
      <c r="A12" s="235"/>
      <c r="B12" s="236" t="s">
        <v>24</v>
      </c>
      <c r="C12" s="235"/>
      <c r="D12" s="234"/>
      <c r="E12" s="233"/>
      <c r="F12" s="232">
        <v>0</v>
      </c>
      <c r="G12" s="231">
        <f>F12/12</f>
        <v>0</v>
      </c>
      <c r="H12" s="230">
        <v>0</v>
      </c>
      <c r="I12" s="4">
        <f>ROUND(G12*H12,2)</f>
        <v>0</v>
      </c>
      <c r="J12" s="229">
        <v>0</v>
      </c>
      <c r="K12" s="228">
        <f>J12/12</f>
        <v>0</v>
      </c>
      <c r="L12" s="227">
        <v>0</v>
      </c>
      <c r="M12" s="4">
        <f>ROUND(K12*L12,2)</f>
        <v>0</v>
      </c>
    </row>
    <row r="13" spans="1:13" ht="13.35" customHeight="1" x14ac:dyDescent="0.2">
      <c r="A13" s="225"/>
      <c r="B13" s="226" t="s">
        <v>23</v>
      </c>
      <c r="C13" s="225"/>
      <c r="D13" s="224"/>
      <c r="E13" s="223"/>
      <c r="F13" s="219"/>
      <c r="G13" s="222"/>
      <c r="H13" s="221"/>
      <c r="I13" s="237"/>
      <c r="J13" s="219"/>
      <c r="K13" s="218"/>
      <c r="L13" s="217"/>
      <c r="M13" s="216"/>
    </row>
    <row r="14" spans="1:13" ht="13.35" customHeight="1" x14ac:dyDescent="0.2">
      <c r="A14" s="235"/>
      <c r="B14" s="236" t="s">
        <v>24</v>
      </c>
      <c r="C14" s="235"/>
      <c r="D14" s="234"/>
      <c r="E14" s="233"/>
      <c r="F14" s="232">
        <v>0</v>
      </c>
      <c r="G14" s="231">
        <f>F14/12</f>
        <v>0</v>
      </c>
      <c r="H14" s="230">
        <v>0</v>
      </c>
      <c r="I14" s="4">
        <f>ROUND(G14*H14,2)</f>
        <v>0</v>
      </c>
      <c r="J14" s="229">
        <v>0</v>
      </c>
      <c r="K14" s="228">
        <f>J14/12</f>
        <v>0</v>
      </c>
      <c r="L14" s="227">
        <v>0</v>
      </c>
      <c r="M14" s="4">
        <f>ROUND(K14*L14,2)</f>
        <v>0</v>
      </c>
    </row>
    <row r="15" spans="1:13" ht="13.35" customHeight="1" x14ac:dyDescent="0.2">
      <c r="A15" s="225"/>
      <c r="B15" s="226" t="s">
        <v>23</v>
      </c>
      <c r="C15" s="225"/>
      <c r="D15" s="224"/>
      <c r="E15" s="223"/>
      <c r="F15" s="219"/>
      <c r="G15" s="222"/>
      <c r="H15" s="221"/>
      <c r="I15" s="237"/>
      <c r="J15" s="219"/>
      <c r="K15" s="218"/>
      <c r="L15" s="217"/>
      <c r="M15" s="216"/>
    </row>
    <row r="16" spans="1:13" ht="13.35" customHeight="1" x14ac:dyDescent="0.2">
      <c r="A16" s="235"/>
      <c r="B16" s="236" t="s">
        <v>24</v>
      </c>
      <c r="C16" s="235"/>
      <c r="D16" s="234"/>
      <c r="E16" s="233"/>
      <c r="F16" s="232">
        <v>0</v>
      </c>
      <c r="G16" s="231">
        <f>F16/12</f>
        <v>0</v>
      </c>
      <c r="H16" s="230">
        <v>0</v>
      </c>
      <c r="I16" s="4">
        <f>ROUND(G16*H16,2)</f>
        <v>0</v>
      </c>
      <c r="J16" s="229">
        <v>0</v>
      </c>
      <c r="K16" s="228">
        <f>J16/12</f>
        <v>0</v>
      </c>
      <c r="L16" s="227">
        <v>0</v>
      </c>
      <c r="M16" s="4">
        <f>ROUND(K16*L16,2)</f>
        <v>0</v>
      </c>
    </row>
    <row r="17" spans="1:13" ht="13.35" customHeight="1" thickBot="1" x14ac:dyDescent="0.25">
      <c r="A17" s="225"/>
      <c r="B17" s="226" t="s">
        <v>23</v>
      </c>
      <c r="C17" s="225"/>
      <c r="D17" s="224"/>
      <c r="E17" s="223"/>
      <c r="F17" s="219"/>
      <c r="G17" s="222"/>
      <c r="H17" s="221"/>
      <c r="I17" s="220"/>
      <c r="J17" s="219"/>
      <c r="K17" s="218"/>
      <c r="L17" s="217"/>
      <c r="M17" s="216"/>
    </row>
    <row r="18" spans="1:13" ht="15.6" customHeight="1" thickTop="1" x14ac:dyDescent="0.2">
      <c r="A18" s="50"/>
      <c r="B18" s="51" t="s">
        <v>19</v>
      </c>
      <c r="C18" s="52"/>
      <c r="D18" s="53"/>
      <c r="E18" s="54"/>
      <c r="F18" s="55"/>
      <c r="G18" s="215"/>
      <c r="H18" s="56"/>
      <c r="I18" s="214">
        <f>SUM(I2:I17)</f>
        <v>0</v>
      </c>
      <c r="J18" s="55"/>
      <c r="K18" s="213"/>
      <c r="L18" s="57"/>
      <c r="M18" s="212">
        <f>SUM(M2:M17)</f>
        <v>0</v>
      </c>
    </row>
    <row r="19" spans="1:13" ht="12" x14ac:dyDescent="0.2">
      <c r="A19" s="5"/>
      <c r="B19" s="5"/>
      <c r="C19" s="6"/>
      <c r="D19" s="6"/>
      <c r="E19" s="6"/>
      <c r="F19" s="5"/>
      <c r="G19" s="5"/>
      <c r="H19" s="5"/>
      <c r="I19" s="5"/>
      <c r="J19" s="5"/>
      <c r="K19" s="5"/>
      <c r="L19" s="5"/>
      <c r="M19" s="5"/>
    </row>
    <row r="20" spans="1:13" ht="13.5" customHeight="1" x14ac:dyDescent="0.2">
      <c r="A20" s="179" t="s">
        <v>21</v>
      </c>
      <c r="B20" s="7"/>
      <c r="C20" s="8"/>
      <c r="D20" s="9"/>
      <c r="E20" s="9"/>
      <c r="F20" s="10"/>
      <c r="G20" s="10"/>
      <c r="H20" s="11"/>
      <c r="I20" s="181" t="s">
        <v>86</v>
      </c>
      <c r="J20" s="182"/>
      <c r="K20" s="182"/>
      <c r="L20" s="182"/>
      <c r="M20" s="183"/>
    </row>
    <row r="21" spans="1:13" ht="12.75" thickBot="1" x14ac:dyDescent="0.25">
      <c r="A21" s="12" t="s">
        <v>2</v>
      </c>
      <c r="B21" s="14" t="s">
        <v>90</v>
      </c>
      <c r="C21" s="13"/>
      <c r="D21" s="14" t="s">
        <v>47</v>
      </c>
      <c r="E21" s="15"/>
      <c r="F21" s="16"/>
      <c r="G21" s="16"/>
      <c r="H21" s="17"/>
      <c r="I21" s="18" t="s">
        <v>0</v>
      </c>
      <c r="J21" s="19"/>
      <c r="K21" s="19"/>
      <c r="L21" s="19"/>
      <c r="M21" s="18" t="s">
        <v>1</v>
      </c>
    </row>
    <row r="22" spans="1:13" ht="12.75" x14ac:dyDescent="0.2">
      <c r="A22" s="208" t="s">
        <v>188</v>
      </c>
      <c r="B22" s="207" t="s">
        <v>187</v>
      </c>
      <c r="C22" s="205"/>
      <c r="D22" s="207" t="s">
        <v>184</v>
      </c>
      <c r="E22" s="206"/>
      <c r="F22" s="206"/>
      <c r="G22" s="206"/>
      <c r="H22" s="205"/>
      <c r="I22" s="201">
        <v>0</v>
      </c>
      <c r="J22" s="211"/>
      <c r="K22" s="210"/>
      <c r="L22" s="209"/>
      <c r="M22" s="201">
        <v>0</v>
      </c>
    </row>
    <row r="23" spans="1:13" ht="12.75" x14ac:dyDescent="0.2">
      <c r="A23" s="208" t="s">
        <v>186</v>
      </c>
      <c r="B23" s="207" t="s">
        <v>185</v>
      </c>
      <c r="C23" s="205"/>
      <c r="D23" s="207" t="s">
        <v>184</v>
      </c>
      <c r="E23" s="206"/>
      <c r="F23" s="206"/>
      <c r="G23" s="206"/>
      <c r="H23" s="205"/>
      <c r="I23" s="201">
        <v>0</v>
      </c>
      <c r="J23" s="211"/>
      <c r="K23" s="210"/>
      <c r="L23" s="209"/>
      <c r="M23" s="201">
        <v>0</v>
      </c>
    </row>
    <row r="24" spans="1:13" ht="12.75" x14ac:dyDescent="0.2">
      <c r="A24" s="208" t="s">
        <v>183</v>
      </c>
      <c r="B24" s="207" t="s">
        <v>182</v>
      </c>
      <c r="C24" s="205"/>
      <c r="D24" s="207" t="s">
        <v>181</v>
      </c>
      <c r="E24" s="206"/>
      <c r="F24" s="206"/>
      <c r="G24" s="206"/>
      <c r="H24" s="205"/>
      <c r="I24" s="201">
        <v>0</v>
      </c>
      <c r="J24" s="211"/>
      <c r="K24" s="210"/>
      <c r="L24" s="209"/>
      <c r="M24" s="201">
        <v>0</v>
      </c>
    </row>
    <row r="25" spans="1:13" ht="12.75" x14ac:dyDescent="0.2">
      <c r="A25" s="208" t="s">
        <v>180</v>
      </c>
      <c r="B25" s="207" t="s">
        <v>179</v>
      </c>
      <c r="C25" s="205"/>
      <c r="D25" s="207" t="s">
        <v>176</v>
      </c>
      <c r="E25" s="206"/>
      <c r="F25" s="206"/>
      <c r="G25" s="206"/>
      <c r="H25" s="205"/>
      <c r="I25" s="201">
        <v>0</v>
      </c>
      <c r="J25" s="211"/>
      <c r="K25" s="210"/>
      <c r="L25" s="209"/>
      <c r="M25" s="201">
        <v>0</v>
      </c>
    </row>
    <row r="26" spans="1:13" ht="12.75" x14ac:dyDescent="0.2">
      <c r="A26" s="208" t="s">
        <v>178</v>
      </c>
      <c r="B26" s="207" t="s">
        <v>177</v>
      </c>
      <c r="C26" s="205"/>
      <c r="D26" s="207" t="s">
        <v>176</v>
      </c>
      <c r="E26" s="206"/>
      <c r="F26" s="206"/>
      <c r="G26" s="206"/>
      <c r="H26" s="205"/>
      <c r="I26" s="201">
        <v>0</v>
      </c>
      <c r="J26" s="211"/>
      <c r="K26" s="210"/>
      <c r="L26" s="209"/>
      <c r="M26" s="201">
        <v>0</v>
      </c>
    </row>
    <row r="27" spans="1:13" ht="12.75" x14ac:dyDescent="0.2">
      <c r="A27" s="208" t="s">
        <v>175</v>
      </c>
      <c r="B27" s="207" t="s">
        <v>174</v>
      </c>
      <c r="C27" s="205"/>
      <c r="D27" s="207" t="s">
        <v>171</v>
      </c>
      <c r="E27" s="206"/>
      <c r="F27" s="206"/>
      <c r="G27" s="206"/>
      <c r="H27" s="205"/>
      <c r="I27" s="201">
        <v>0</v>
      </c>
      <c r="J27" s="211"/>
      <c r="K27" s="210"/>
      <c r="L27" s="209"/>
      <c r="M27" s="201">
        <v>0</v>
      </c>
    </row>
    <row r="28" spans="1:13" ht="12.75" x14ac:dyDescent="0.2">
      <c r="A28" s="208" t="s">
        <v>173</v>
      </c>
      <c r="B28" s="207" t="s">
        <v>172</v>
      </c>
      <c r="C28" s="205"/>
      <c r="D28" s="207" t="s">
        <v>171</v>
      </c>
      <c r="E28" s="206"/>
      <c r="F28" s="206"/>
      <c r="G28" s="206"/>
      <c r="H28" s="205"/>
      <c r="I28" s="201">
        <v>0</v>
      </c>
      <c r="J28" s="211"/>
      <c r="K28" s="210"/>
      <c r="L28" s="209"/>
      <c r="M28" s="201">
        <v>0</v>
      </c>
    </row>
    <row r="29" spans="1:13" ht="38.450000000000003" customHeight="1" thickBot="1" x14ac:dyDescent="0.25">
      <c r="A29" s="208" t="s">
        <v>170</v>
      </c>
      <c r="B29" s="207" t="s">
        <v>169</v>
      </c>
      <c r="C29" s="205"/>
      <c r="D29" s="207" t="s">
        <v>168</v>
      </c>
      <c r="E29" s="206"/>
      <c r="F29" s="206"/>
      <c r="G29" s="206"/>
      <c r="H29" s="205"/>
      <c r="I29" s="201">
        <v>0</v>
      </c>
      <c r="J29" s="204"/>
      <c r="K29" s="203"/>
      <c r="L29" s="202"/>
      <c r="M29" s="201">
        <v>0</v>
      </c>
    </row>
    <row r="30" spans="1:13" ht="15.6" customHeight="1" thickTop="1" x14ac:dyDescent="0.2">
      <c r="A30" s="5"/>
      <c r="B30" s="5"/>
      <c r="C30" s="6"/>
      <c r="D30" s="6"/>
      <c r="E30" s="6"/>
      <c r="G30" s="20" t="s">
        <v>27</v>
      </c>
      <c r="I30" s="200">
        <f>SUM(I22:I29)</f>
        <v>0</v>
      </c>
      <c r="J30" s="5"/>
      <c r="K30" s="20"/>
      <c r="L30" s="21"/>
      <c r="M30" s="22">
        <f>SUM(M22:M29)</f>
        <v>0</v>
      </c>
    </row>
    <row r="31" spans="1:13" x14ac:dyDescent="0.2">
      <c r="K31" s="24"/>
      <c r="L31" s="24"/>
      <c r="M31" s="25"/>
    </row>
  </sheetData>
  <mergeCells count="25">
    <mergeCell ref="I20:M20"/>
    <mergeCell ref="B22:C22"/>
    <mergeCell ref="D22:H22"/>
    <mergeCell ref="J22:L22"/>
    <mergeCell ref="B23:C23"/>
    <mergeCell ref="D23:H23"/>
    <mergeCell ref="J23:L23"/>
    <mergeCell ref="B24:C24"/>
    <mergeCell ref="D24:H24"/>
    <mergeCell ref="J24:L24"/>
    <mergeCell ref="B25:C25"/>
    <mergeCell ref="D25:H25"/>
    <mergeCell ref="J25:L25"/>
    <mergeCell ref="B26:C26"/>
    <mergeCell ref="D26:H26"/>
    <mergeCell ref="J26:L26"/>
    <mergeCell ref="B27:C27"/>
    <mergeCell ref="D27:H27"/>
    <mergeCell ref="J27:L27"/>
    <mergeCell ref="B28:C28"/>
    <mergeCell ref="D28:H28"/>
    <mergeCell ref="J28:L28"/>
    <mergeCell ref="B29:C29"/>
    <mergeCell ref="D29:H29"/>
    <mergeCell ref="J29:L29"/>
  </mergeCells>
  <pageMargins left="0.75" right="0.75" top="1.25" bottom="1" header="0.5" footer="0.5"/>
  <pageSetup orientation="landscape" r:id="rId1"/>
  <headerFooter alignWithMargins="0">
    <oddHeader>&amp;C&amp;"Arial,Bold"&amp;14APPENDIX A&amp;10
&amp;11Table 2 
Anticipated Faculty Participation</oddHeader>
    <oddFooter>&amp;LWorksheet &amp;A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0"/>
  <sheetViews>
    <sheetView view="pageLayout" zoomScale="90" zoomScaleNormal="70" zoomScalePageLayoutView="90" workbookViewId="0">
      <selection activeCell="I3" sqref="I3:I6"/>
    </sheetView>
  </sheetViews>
  <sheetFormatPr defaultColWidth="11.1640625" defaultRowHeight="12.75" x14ac:dyDescent="0.2"/>
  <cols>
    <col min="1" max="1" width="20.83203125" style="29" customWidth="1"/>
    <col min="2" max="8" width="15" style="29" customWidth="1"/>
    <col min="9" max="9" width="17.33203125" style="29" customWidth="1"/>
    <col min="10" max="15" width="15" style="29" customWidth="1"/>
    <col min="16" max="16" width="18.1640625" style="29" customWidth="1"/>
    <col min="17" max="16384" width="11.1640625" style="29"/>
  </cols>
  <sheetData>
    <row r="1" spans="1:16" ht="27.75" customHeight="1" x14ac:dyDescent="0.2">
      <c r="A1" s="184" t="s">
        <v>167</v>
      </c>
      <c r="B1" s="184"/>
      <c r="C1" s="184"/>
      <c r="D1" s="184"/>
      <c r="E1" s="184"/>
      <c r="F1" s="184"/>
      <c r="G1" s="184"/>
      <c r="H1" s="184"/>
      <c r="I1" s="184"/>
      <c r="J1" s="184"/>
      <c r="K1" s="184"/>
      <c r="L1" s="184"/>
      <c r="M1" s="184"/>
      <c r="N1" s="184"/>
      <c r="O1" s="184"/>
      <c r="P1" s="184"/>
    </row>
    <row r="2" spans="1:16" ht="81" customHeight="1" thickBot="1" x14ac:dyDescent="0.25">
      <c r="A2" s="159" t="s">
        <v>114</v>
      </c>
      <c r="B2" s="74" t="s">
        <v>103</v>
      </c>
      <c r="C2" s="74" t="s">
        <v>104</v>
      </c>
      <c r="D2" s="74" t="s">
        <v>105</v>
      </c>
      <c r="E2" s="74" t="s">
        <v>106</v>
      </c>
      <c r="F2" s="74" t="s">
        <v>107</v>
      </c>
      <c r="G2" s="75" t="s">
        <v>108</v>
      </c>
      <c r="H2" s="75" t="s">
        <v>163</v>
      </c>
      <c r="I2" s="76" t="s">
        <v>101</v>
      </c>
      <c r="J2" s="77" t="s">
        <v>109</v>
      </c>
      <c r="K2" s="74" t="s">
        <v>110</v>
      </c>
      <c r="L2" s="74" t="s">
        <v>111</v>
      </c>
      <c r="M2" s="74" t="s">
        <v>112</v>
      </c>
      <c r="N2" s="111" t="s">
        <v>113</v>
      </c>
      <c r="O2" s="75" t="s">
        <v>164</v>
      </c>
      <c r="P2" s="110" t="s">
        <v>102</v>
      </c>
    </row>
    <row r="3" spans="1:16" ht="30" customHeight="1" thickTop="1" x14ac:dyDescent="0.2">
      <c r="A3" s="158" t="s">
        <v>166</v>
      </c>
      <c r="B3" s="171">
        <v>0</v>
      </c>
      <c r="C3" s="171">
        <v>0</v>
      </c>
      <c r="D3" s="171">
        <v>0</v>
      </c>
      <c r="E3" s="171">
        <v>0</v>
      </c>
      <c r="F3" s="171">
        <v>0</v>
      </c>
      <c r="G3" s="171">
        <v>0</v>
      </c>
      <c r="H3" s="171">
        <v>0</v>
      </c>
      <c r="I3" s="72">
        <f>SUM(B3:H3)</f>
        <v>0</v>
      </c>
      <c r="J3" s="173">
        <v>0</v>
      </c>
      <c r="K3" s="171">
        <v>0</v>
      </c>
      <c r="L3" s="171">
        <v>0</v>
      </c>
      <c r="M3" s="171">
        <v>0</v>
      </c>
      <c r="N3" s="171">
        <v>0</v>
      </c>
      <c r="O3" s="174">
        <v>0</v>
      </c>
      <c r="P3" s="108">
        <f>SUM(J3:O3)</f>
        <v>0</v>
      </c>
    </row>
    <row r="4" spans="1:16" ht="30" customHeight="1" x14ac:dyDescent="0.2">
      <c r="A4" s="158" t="s">
        <v>127</v>
      </c>
      <c r="B4" s="172">
        <v>0</v>
      </c>
      <c r="C4" s="172">
        <v>0</v>
      </c>
      <c r="D4" s="172">
        <v>0</v>
      </c>
      <c r="E4" s="172">
        <v>0</v>
      </c>
      <c r="F4" s="172">
        <v>0</v>
      </c>
      <c r="G4" s="172">
        <v>0</v>
      </c>
      <c r="H4" s="172">
        <v>0</v>
      </c>
      <c r="I4" s="73">
        <f>SUM(B4:H4)</f>
        <v>0</v>
      </c>
      <c r="J4" s="175">
        <v>0</v>
      </c>
      <c r="K4" s="172">
        <v>0</v>
      </c>
      <c r="L4" s="172">
        <v>0</v>
      </c>
      <c r="M4" s="172">
        <v>0</v>
      </c>
      <c r="N4" s="172">
        <v>0</v>
      </c>
      <c r="O4" s="176">
        <v>0</v>
      </c>
      <c r="P4" s="108">
        <f>SUM(J4:O4)</f>
        <v>0</v>
      </c>
    </row>
    <row r="5" spans="1:16" ht="33.75" customHeight="1" x14ac:dyDescent="0.2">
      <c r="A5" s="158" t="s">
        <v>126</v>
      </c>
      <c r="B5" s="172">
        <v>0</v>
      </c>
      <c r="C5" s="172">
        <v>0</v>
      </c>
      <c r="D5" s="172">
        <v>0</v>
      </c>
      <c r="E5" s="172">
        <v>0</v>
      </c>
      <c r="F5" s="172">
        <v>0</v>
      </c>
      <c r="G5" s="172">
        <v>0</v>
      </c>
      <c r="H5" s="172">
        <v>0</v>
      </c>
      <c r="I5" s="73">
        <f>SUM(B5:H5)</f>
        <v>0</v>
      </c>
      <c r="J5" s="175">
        <v>0</v>
      </c>
      <c r="K5" s="172">
        <v>0</v>
      </c>
      <c r="L5" s="172">
        <v>0</v>
      </c>
      <c r="M5" s="172">
        <v>0</v>
      </c>
      <c r="N5" s="172">
        <v>0</v>
      </c>
      <c r="O5" s="176">
        <v>0</v>
      </c>
      <c r="P5" s="108">
        <f>SUM(J5:O5)</f>
        <v>0</v>
      </c>
    </row>
    <row r="6" spans="1:16" ht="27" customHeight="1" thickBot="1" x14ac:dyDescent="0.25">
      <c r="A6" s="158" t="s">
        <v>125</v>
      </c>
      <c r="B6" s="172">
        <v>0</v>
      </c>
      <c r="C6" s="172">
        <v>0</v>
      </c>
      <c r="D6" s="172">
        <v>0</v>
      </c>
      <c r="E6" s="172">
        <v>0</v>
      </c>
      <c r="F6" s="172">
        <v>0</v>
      </c>
      <c r="G6" s="172">
        <v>0</v>
      </c>
      <c r="H6" s="172">
        <v>0</v>
      </c>
      <c r="I6" s="73">
        <f>SUM(B6:H6)</f>
        <v>0</v>
      </c>
      <c r="J6" s="175">
        <v>0</v>
      </c>
      <c r="K6" s="172">
        <v>0</v>
      </c>
      <c r="L6" s="172">
        <v>0</v>
      </c>
      <c r="M6" s="172">
        <v>0</v>
      </c>
      <c r="N6" s="172">
        <v>0</v>
      </c>
      <c r="O6" s="176">
        <v>0</v>
      </c>
      <c r="P6" s="108">
        <f>SUM(J6:O6)</f>
        <v>0</v>
      </c>
    </row>
    <row r="7" spans="1:16" ht="19.5" customHeight="1" x14ac:dyDescent="0.2">
      <c r="A7" s="78" t="s">
        <v>39</v>
      </c>
      <c r="B7" s="79">
        <f t="shared" ref="B7:P7" si="0">SUM(B3:B6)</f>
        <v>0</v>
      </c>
      <c r="C7" s="80">
        <f t="shared" si="0"/>
        <v>0</v>
      </c>
      <c r="D7" s="80">
        <f t="shared" si="0"/>
        <v>0</v>
      </c>
      <c r="E7" s="80">
        <f t="shared" si="0"/>
        <v>0</v>
      </c>
      <c r="F7" s="80">
        <f t="shared" si="0"/>
        <v>0</v>
      </c>
      <c r="G7" s="80">
        <f t="shared" si="0"/>
        <v>0</v>
      </c>
      <c r="H7" s="80">
        <f t="shared" si="0"/>
        <v>0</v>
      </c>
      <c r="I7" s="81">
        <f t="shared" si="0"/>
        <v>0</v>
      </c>
      <c r="J7" s="82">
        <f t="shared" si="0"/>
        <v>0</v>
      </c>
      <c r="K7" s="80">
        <f t="shared" si="0"/>
        <v>0</v>
      </c>
      <c r="L7" s="80">
        <f t="shared" si="0"/>
        <v>0</v>
      </c>
      <c r="M7" s="80">
        <f t="shared" si="0"/>
        <v>0</v>
      </c>
      <c r="N7" s="80">
        <f t="shared" si="0"/>
        <v>0</v>
      </c>
      <c r="O7" s="109">
        <f t="shared" si="0"/>
        <v>0</v>
      </c>
      <c r="P7" s="108">
        <f t="shared" si="0"/>
        <v>0</v>
      </c>
    </row>
    <row r="8" spans="1:16" x14ac:dyDescent="0.2">
      <c r="A8" s="30" t="s">
        <v>119</v>
      </c>
      <c r="B8" s="31"/>
      <c r="C8" s="31"/>
      <c r="D8" s="31"/>
      <c r="E8" s="31"/>
      <c r="F8" s="31"/>
      <c r="G8" s="31"/>
      <c r="H8" s="31"/>
      <c r="I8" s="31"/>
      <c r="J8" s="31"/>
      <c r="K8" s="31"/>
      <c r="L8" s="31"/>
      <c r="M8" s="31"/>
      <c r="N8" s="31"/>
      <c r="O8" s="31"/>
      <c r="P8" s="31"/>
    </row>
    <row r="9" spans="1:16" x14ac:dyDescent="0.2">
      <c r="A9" s="32" t="s">
        <v>89</v>
      </c>
      <c r="B9" s="31"/>
      <c r="C9" s="31"/>
      <c r="D9" s="31"/>
      <c r="E9" s="31"/>
      <c r="F9" s="31"/>
      <c r="G9" s="31"/>
      <c r="H9" s="31"/>
      <c r="I9" s="31"/>
      <c r="J9" s="31"/>
      <c r="K9" s="31"/>
      <c r="L9" s="31"/>
      <c r="M9" s="31"/>
      <c r="N9" s="31"/>
      <c r="O9" s="31"/>
      <c r="P9" s="31"/>
    </row>
    <row r="10" spans="1:16" x14ac:dyDescent="0.2">
      <c r="A10" s="32" t="s">
        <v>56</v>
      </c>
      <c r="B10" s="31"/>
      <c r="C10" s="31"/>
      <c r="D10" s="31"/>
      <c r="E10" s="31"/>
      <c r="F10" s="31"/>
      <c r="G10" s="31"/>
      <c r="H10" s="31"/>
      <c r="I10" s="31"/>
      <c r="J10" s="31"/>
      <c r="K10" s="31"/>
      <c r="L10" s="31"/>
      <c r="M10" s="31"/>
      <c r="N10" s="31"/>
      <c r="O10" s="31"/>
      <c r="P10" s="31"/>
    </row>
    <row r="11" spans="1:16" x14ac:dyDescent="0.2">
      <c r="A11" s="32" t="s">
        <v>124</v>
      </c>
      <c r="B11" s="31"/>
      <c r="C11" s="31"/>
      <c r="D11" s="31"/>
      <c r="E11" s="31"/>
      <c r="F11" s="31"/>
      <c r="G11" s="31"/>
      <c r="H11" s="31"/>
      <c r="I11" s="31"/>
      <c r="J11" s="31"/>
      <c r="K11" s="31"/>
      <c r="L11" s="31"/>
      <c r="M11" s="31"/>
      <c r="N11" s="31"/>
      <c r="O11" s="31"/>
      <c r="P11" s="31"/>
    </row>
    <row r="12" spans="1:16" ht="23.45" customHeight="1" x14ac:dyDescent="0.2">
      <c r="A12" s="33" t="s">
        <v>69</v>
      </c>
      <c r="B12" s="31"/>
      <c r="C12" s="31"/>
      <c r="D12" s="31"/>
      <c r="E12" s="31"/>
      <c r="F12" s="31"/>
      <c r="G12" s="31"/>
      <c r="H12" s="31"/>
      <c r="M12" s="99" t="s">
        <v>68</v>
      </c>
      <c r="N12" s="83"/>
      <c r="O12" s="83"/>
    </row>
    <row r="13" spans="1:16" ht="30" customHeight="1" x14ac:dyDescent="0.2">
      <c r="A13" s="106" t="s">
        <v>73</v>
      </c>
      <c r="B13" s="107" t="s">
        <v>0</v>
      </c>
      <c r="C13" s="107" t="s">
        <v>1</v>
      </c>
      <c r="D13" s="103"/>
      <c r="E13" s="34"/>
      <c r="F13" s="34"/>
      <c r="G13" s="34"/>
      <c r="H13" s="34"/>
      <c r="M13" s="35" t="s">
        <v>117</v>
      </c>
      <c r="N13" s="100" t="s">
        <v>0</v>
      </c>
      <c r="O13" s="100" t="s">
        <v>1</v>
      </c>
    </row>
    <row r="14" spans="1:16" ht="44.1" customHeight="1" x14ac:dyDescent="0.2">
      <c r="A14" s="106" t="s">
        <v>115</v>
      </c>
      <c r="B14" s="169">
        <v>0</v>
      </c>
      <c r="C14" s="169">
        <v>0</v>
      </c>
      <c r="D14" s="103"/>
      <c r="M14" s="101" t="s">
        <v>51</v>
      </c>
      <c r="N14" s="177">
        <f>SUM(B7:E7)</f>
        <v>0</v>
      </c>
      <c r="O14" s="177">
        <f>SUM(J7:L7)</f>
        <v>0</v>
      </c>
    </row>
    <row r="15" spans="1:16" ht="44.1" customHeight="1" thickBot="1" x14ac:dyDescent="0.25">
      <c r="A15" s="106" t="s">
        <v>123</v>
      </c>
      <c r="B15" s="170">
        <v>0</v>
      </c>
      <c r="C15" s="170">
        <v>0</v>
      </c>
      <c r="D15" s="103"/>
      <c r="M15" s="36" t="s">
        <v>55</v>
      </c>
      <c r="N15" s="178">
        <v>0</v>
      </c>
      <c r="O15" s="178">
        <v>0</v>
      </c>
    </row>
    <row r="16" spans="1:16" ht="44.1" customHeight="1" thickTop="1" x14ac:dyDescent="0.2">
      <c r="A16" s="106"/>
      <c r="B16" s="105"/>
      <c r="C16" s="105"/>
      <c r="D16" s="103"/>
      <c r="M16" s="102" t="s">
        <v>52</v>
      </c>
      <c r="N16" s="104" t="e">
        <f>N14/N15</f>
        <v>#DIV/0!</v>
      </c>
      <c r="O16" s="104" t="e">
        <f>O14/O15</f>
        <v>#DIV/0!</v>
      </c>
    </row>
    <row r="17" spans="1:16" x14ac:dyDescent="0.2">
      <c r="A17" s="103"/>
      <c r="B17" s="103"/>
      <c r="C17" s="103"/>
      <c r="D17" s="103"/>
    </row>
    <row r="18" spans="1:16" s="180" customFormat="1" x14ac:dyDescent="0.2">
      <c r="A18" s="95" t="s">
        <v>118</v>
      </c>
      <c r="B18" s="37"/>
      <c r="C18" s="37"/>
      <c r="D18" s="37"/>
      <c r="E18" s="37"/>
      <c r="F18" s="37"/>
      <c r="G18" s="37"/>
      <c r="H18" s="37"/>
      <c r="I18" s="37"/>
      <c r="J18" s="37"/>
      <c r="K18" s="37"/>
      <c r="L18" s="37"/>
      <c r="M18" s="37"/>
      <c r="N18" s="37"/>
      <c r="O18" s="37"/>
      <c r="P18" s="37"/>
    </row>
    <row r="19" spans="1:16" ht="24" x14ac:dyDescent="0.2">
      <c r="A19" s="38" t="s">
        <v>54</v>
      </c>
      <c r="B19" s="39">
        <v>1</v>
      </c>
      <c r="C19" s="186" t="s">
        <v>120</v>
      </c>
      <c r="D19" s="187"/>
      <c r="E19" s="187"/>
      <c r="F19" s="187"/>
      <c r="G19" s="187"/>
      <c r="H19" s="187"/>
      <c r="I19" s="187"/>
      <c r="J19" s="187"/>
      <c r="K19" s="187"/>
      <c r="L19" s="187"/>
      <c r="M19" s="187"/>
      <c r="N19" s="187"/>
      <c r="O19" s="188"/>
    </row>
    <row r="20" spans="1:16" ht="24" x14ac:dyDescent="0.2">
      <c r="A20" s="38" t="s">
        <v>53</v>
      </c>
      <c r="B20" s="39">
        <v>2</v>
      </c>
      <c r="C20" s="186" t="s">
        <v>77</v>
      </c>
      <c r="D20" s="187"/>
      <c r="E20" s="187"/>
      <c r="F20" s="187"/>
      <c r="G20" s="187"/>
      <c r="H20" s="187"/>
      <c r="I20" s="187"/>
      <c r="J20" s="187"/>
      <c r="K20" s="187"/>
      <c r="L20" s="187"/>
      <c r="M20" s="187"/>
      <c r="N20" s="187"/>
      <c r="O20" s="188"/>
    </row>
    <row r="21" spans="1:16" ht="24" x14ac:dyDescent="0.2">
      <c r="A21" s="38" t="s">
        <v>85</v>
      </c>
      <c r="B21" s="39">
        <v>3</v>
      </c>
      <c r="C21" s="186" t="s">
        <v>83</v>
      </c>
      <c r="D21" s="187"/>
      <c r="E21" s="187"/>
      <c r="F21" s="187"/>
      <c r="G21" s="187"/>
      <c r="H21" s="187"/>
      <c r="I21" s="187"/>
      <c r="J21" s="187"/>
      <c r="K21" s="187"/>
      <c r="L21" s="187"/>
      <c r="M21" s="187"/>
      <c r="N21" s="187"/>
      <c r="O21" s="188"/>
    </row>
    <row r="22" spans="1:16" ht="24" x14ac:dyDescent="0.2">
      <c r="A22" s="38" t="s">
        <v>44</v>
      </c>
      <c r="B22" s="39">
        <v>4</v>
      </c>
      <c r="C22" s="186" t="s">
        <v>122</v>
      </c>
      <c r="D22" s="187"/>
      <c r="E22" s="187"/>
      <c r="F22" s="187"/>
      <c r="G22" s="187"/>
      <c r="H22" s="187"/>
      <c r="I22" s="187"/>
      <c r="J22" s="187"/>
      <c r="K22" s="187"/>
      <c r="L22" s="187"/>
      <c r="M22" s="187"/>
      <c r="N22" s="187"/>
      <c r="O22" s="188"/>
    </row>
    <row r="23" spans="1:16" ht="24" x14ac:dyDescent="0.2">
      <c r="A23" s="38" t="s">
        <v>48</v>
      </c>
      <c r="B23" s="39">
        <v>5</v>
      </c>
      <c r="C23" s="186" t="s">
        <v>78</v>
      </c>
      <c r="D23" s="187"/>
      <c r="E23" s="187"/>
      <c r="F23" s="187"/>
      <c r="G23" s="187"/>
      <c r="H23" s="187"/>
      <c r="I23" s="187"/>
      <c r="J23" s="187"/>
      <c r="K23" s="187"/>
      <c r="L23" s="187"/>
      <c r="M23" s="187"/>
      <c r="N23" s="187"/>
      <c r="O23" s="188"/>
    </row>
    <row r="24" spans="1:16" ht="24" x14ac:dyDescent="0.2">
      <c r="A24" s="38" t="s">
        <v>76</v>
      </c>
      <c r="B24" s="39">
        <v>6</v>
      </c>
      <c r="C24" s="186" t="s">
        <v>88</v>
      </c>
      <c r="D24" s="187"/>
      <c r="E24" s="187"/>
      <c r="F24" s="187"/>
      <c r="G24" s="187"/>
      <c r="H24" s="187"/>
      <c r="I24" s="187"/>
      <c r="J24" s="187"/>
      <c r="K24" s="187"/>
      <c r="L24" s="187"/>
      <c r="M24" s="187"/>
      <c r="N24" s="187"/>
      <c r="O24" s="188"/>
    </row>
    <row r="25" spans="1:16" ht="24" x14ac:dyDescent="0.2">
      <c r="A25" s="38" t="s">
        <v>49</v>
      </c>
      <c r="B25" s="39">
        <v>7</v>
      </c>
      <c r="C25" s="186" t="s">
        <v>79</v>
      </c>
      <c r="D25" s="187"/>
      <c r="E25" s="187"/>
      <c r="F25" s="187"/>
      <c r="G25" s="187"/>
      <c r="H25" s="187"/>
      <c r="I25" s="187"/>
      <c r="J25" s="187"/>
      <c r="K25" s="187"/>
      <c r="L25" s="187"/>
      <c r="M25" s="187"/>
      <c r="N25" s="187"/>
      <c r="O25" s="188"/>
    </row>
    <row r="26" spans="1:16" ht="24" x14ac:dyDescent="0.2">
      <c r="A26" s="38" t="s">
        <v>45</v>
      </c>
      <c r="B26" s="39">
        <v>8</v>
      </c>
      <c r="C26" s="186" t="s">
        <v>80</v>
      </c>
      <c r="D26" s="187"/>
      <c r="E26" s="187"/>
      <c r="F26" s="187"/>
      <c r="G26" s="187"/>
      <c r="H26" s="187"/>
      <c r="I26" s="187"/>
      <c r="J26" s="187"/>
      <c r="K26" s="187"/>
      <c r="L26" s="187"/>
      <c r="M26" s="187"/>
      <c r="N26" s="187"/>
      <c r="O26" s="188"/>
    </row>
    <row r="27" spans="1:16" x14ac:dyDescent="0.2">
      <c r="A27" s="38" t="s">
        <v>46</v>
      </c>
      <c r="B27" s="39">
        <v>9</v>
      </c>
      <c r="C27" s="186" t="s">
        <v>84</v>
      </c>
      <c r="D27" s="187"/>
      <c r="E27" s="187"/>
      <c r="F27" s="187"/>
      <c r="G27" s="187"/>
      <c r="H27" s="187"/>
      <c r="I27" s="187"/>
      <c r="J27" s="187"/>
      <c r="K27" s="187"/>
      <c r="L27" s="187"/>
      <c r="M27" s="187"/>
      <c r="N27" s="187"/>
      <c r="O27" s="188"/>
    </row>
    <row r="28" spans="1:16" ht="24" x14ac:dyDescent="0.2">
      <c r="A28" s="38" t="s">
        <v>48</v>
      </c>
      <c r="B28" s="39">
        <v>10</v>
      </c>
      <c r="C28" s="186" t="s">
        <v>81</v>
      </c>
      <c r="D28" s="187"/>
      <c r="E28" s="187"/>
      <c r="F28" s="187"/>
      <c r="G28" s="187"/>
      <c r="H28" s="187"/>
      <c r="I28" s="187"/>
      <c r="J28" s="187"/>
      <c r="K28" s="187"/>
      <c r="L28" s="187"/>
      <c r="M28" s="187"/>
      <c r="N28" s="187"/>
      <c r="O28" s="188"/>
    </row>
    <row r="29" spans="1:16" ht="24" x14ac:dyDescent="0.2">
      <c r="A29" s="38" t="s">
        <v>76</v>
      </c>
      <c r="B29" s="39">
        <v>11</v>
      </c>
      <c r="C29" s="186" t="s">
        <v>82</v>
      </c>
      <c r="D29" s="187"/>
      <c r="E29" s="187"/>
      <c r="F29" s="187"/>
      <c r="G29" s="187"/>
      <c r="H29" s="187"/>
      <c r="I29" s="187"/>
      <c r="J29" s="187"/>
      <c r="K29" s="187"/>
      <c r="L29" s="187"/>
      <c r="M29" s="187"/>
      <c r="N29" s="187"/>
      <c r="O29" s="188"/>
    </row>
    <row r="30" spans="1:16" x14ac:dyDescent="0.2">
      <c r="A30" s="157" t="s">
        <v>121</v>
      </c>
      <c r="B30" s="157">
        <v>12</v>
      </c>
      <c r="C30" s="185" t="s">
        <v>165</v>
      </c>
      <c r="D30" s="185"/>
      <c r="E30" s="185"/>
      <c r="F30" s="185"/>
      <c r="G30" s="185"/>
      <c r="H30" s="185"/>
      <c r="I30" s="185"/>
      <c r="J30" s="185"/>
      <c r="K30" s="185"/>
      <c r="L30" s="185"/>
      <c r="M30" s="185"/>
      <c r="N30" s="185"/>
      <c r="O30" s="185"/>
    </row>
  </sheetData>
  <sheetProtection algorithmName="SHA-512" hashValue="RcgProDjAlPlwb3hamrW1Y6GouX4UqVGLPp99rpuK8iV/dDdWkiXTpwURRk2KuqSS657YdaCm8YcTHV5+3O5OQ==" saltValue="ehks6Ixhitn1Kq7Ry+BMUQ==" spinCount="100000" sheet="1" objects="1" scenarios="1"/>
  <mergeCells count="13">
    <mergeCell ref="A1:P1"/>
    <mergeCell ref="C30:O30"/>
    <mergeCell ref="C29:O29"/>
    <mergeCell ref="C25:O25"/>
    <mergeCell ref="C24:O24"/>
    <mergeCell ref="C26:O26"/>
    <mergeCell ref="C27:O27"/>
    <mergeCell ref="C28:O28"/>
    <mergeCell ref="C19:O19"/>
    <mergeCell ref="C20:O20"/>
    <mergeCell ref="C21:O21"/>
    <mergeCell ref="C22:O22"/>
    <mergeCell ref="C23:O23"/>
  </mergeCells>
  <printOptions headings="1"/>
  <pageMargins left="0.25" right="0.25" top="0.75" bottom="0.75" header="0.3" footer="0.3"/>
  <pageSetup scale="58" orientation="landscape" r:id="rId1"/>
  <headerFooter alignWithMargins="0">
    <oddHeader xml:space="preserve">&amp;C&amp;"Arial,Bold"&amp;14APPENDIX A&amp;10
&amp;11TABLE 3A
EROLLMENT AND GROWTH
 PROJECTED COSTS AND FUNDING SOURCES&amp;"Times New Roman,Regular"&amp;10
</oddHeader>
    <oddFooter>&amp;LWorksheet &amp;A</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2"/>
  <sheetViews>
    <sheetView showGridLines="0" view="pageLayout" topLeftCell="A23" zoomScaleNormal="50" workbookViewId="0">
      <selection activeCell="K3" sqref="K3"/>
    </sheetView>
  </sheetViews>
  <sheetFormatPr defaultColWidth="10.6640625" defaultRowHeight="15" x14ac:dyDescent="0.25"/>
  <cols>
    <col min="1" max="1" width="79.33203125" style="112" customWidth="1"/>
    <col min="2" max="2" width="16.6640625" style="113" customWidth="1"/>
    <col min="3" max="3" width="13.1640625" style="112" customWidth="1"/>
    <col min="4" max="4" width="10.6640625" style="112" customWidth="1"/>
    <col min="5" max="8" width="10.6640625" style="112"/>
    <col min="9" max="9" width="28.1640625" style="112" customWidth="1"/>
    <col min="10" max="16384" width="10.6640625" style="112"/>
  </cols>
  <sheetData>
    <row r="1" spans="1:9" s="115" customFormat="1" ht="14.25" x14ac:dyDescent="0.2">
      <c r="A1" s="150"/>
      <c r="B1" s="150"/>
      <c r="C1" s="150"/>
      <c r="D1" s="149"/>
      <c r="E1" s="149"/>
      <c r="F1" s="149"/>
    </row>
    <row r="2" spans="1:9" s="148" customFormat="1" ht="41.25" customHeight="1" x14ac:dyDescent="0.2">
      <c r="A2" s="199" t="s">
        <v>162</v>
      </c>
      <c r="B2" s="199"/>
      <c r="C2" s="199"/>
      <c r="D2" s="199"/>
      <c r="E2" s="199"/>
      <c r="F2" s="199"/>
      <c r="G2" s="199"/>
      <c r="H2" s="199"/>
      <c r="I2" s="199"/>
    </row>
    <row r="3" spans="1:9" s="115" customFormat="1" thickBot="1" x14ac:dyDescent="0.25">
      <c r="B3" s="147"/>
      <c r="F3" s="146"/>
    </row>
    <row r="4" spans="1:9" s="115" customFormat="1" ht="15.75" thickBot="1" x14ac:dyDescent="0.3">
      <c r="A4" s="145" t="s">
        <v>161</v>
      </c>
      <c r="B4" s="144" t="s">
        <v>160</v>
      </c>
      <c r="C4" s="143" t="s">
        <v>159</v>
      </c>
      <c r="D4" s="191" t="s">
        <v>158</v>
      </c>
      <c r="E4" s="192"/>
      <c r="F4" s="192"/>
      <c r="G4" s="192"/>
      <c r="H4" s="192"/>
      <c r="I4" s="193"/>
    </row>
    <row r="5" spans="1:9" s="115" customFormat="1" x14ac:dyDescent="0.25">
      <c r="A5" s="142" t="s">
        <v>157</v>
      </c>
      <c r="B5" s="141"/>
      <c r="C5" s="140"/>
      <c r="D5" s="195"/>
      <c r="E5" s="195"/>
      <c r="F5" s="195"/>
      <c r="G5" s="195"/>
      <c r="H5" s="195"/>
      <c r="I5" s="195"/>
    </row>
    <row r="6" spans="1:9" s="115" customFormat="1" ht="14.25" x14ac:dyDescent="0.2">
      <c r="A6" s="139" t="s">
        <v>156</v>
      </c>
      <c r="B6" s="151">
        <v>0</v>
      </c>
      <c r="C6" s="152">
        <v>0</v>
      </c>
      <c r="D6" s="196"/>
      <c r="E6" s="196"/>
      <c r="F6" s="196"/>
      <c r="G6" s="196"/>
      <c r="H6" s="196"/>
      <c r="I6" s="196"/>
    </row>
    <row r="7" spans="1:9" s="115" customFormat="1" ht="14.25" x14ac:dyDescent="0.2">
      <c r="A7" s="139" t="s">
        <v>155</v>
      </c>
      <c r="B7" s="151">
        <v>0</v>
      </c>
      <c r="C7" s="152">
        <v>0</v>
      </c>
      <c r="D7" s="196"/>
      <c r="E7" s="196"/>
      <c r="F7" s="196"/>
      <c r="G7" s="196"/>
      <c r="H7" s="196"/>
      <c r="I7" s="196"/>
    </row>
    <row r="8" spans="1:9" s="115" customFormat="1" ht="14.25" x14ac:dyDescent="0.2">
      <c r="A8" s="139" t="s">
        <v>154</v>
      </c>
      <c r="B8" s="138">
        <v>0</v>
      </c>
      <c r="C8" s="137">
        <v>0</v>
      </c>
      <c r="D8" s="196"/>
      <c r="E8" s="196"/>
      <c r="F8" s="196"/>
      <c r="G8" s="196"/>
      <c r="H8" s="196"/>
      <c r="I8" s="196"/>
    </row>
    <row r="9" spans="1:9" s="115" customFormat="1" x14ac:dyDescent="0.25">
      <c r="A9" s="136" t="s">
        <v>153</v>
      </c>
      <c r="B9" s="135">
        <f>B6*B8</f>
        <v>0</v>
      </c>
      <c r="C9" s="134">
        <f>C6*C8</f>
        <v>0</v>
      </c>
      <c r="D9" s="196"/>
      <c r="E9" s="196"/>
      <c r="F9" s="196"/>
      <c r="G9" s="196"/>
      <c r="H9" s="196"/>
      <c r="I9" s="196"/>
    </row>
    <row r="10" spans="1:9" s="115" customFormat="1" x14ac:dyDescent="0.25">
      <c r="A10" s="133"/>
      <c r="B10" s="132"/>
      <c r="C10" s="131"/>
      <c r="D10" s="194"/>
      <c r="E10" s="194"/>
      <c r="F10" s="194"/>
      <c r="G10" s="194"/>
      <c r="H10" s="194"/>
      <c r="I10" s="194"/>
    </row>
    <row r="11" spans="1:9" s="115" customFormat="1" x14ac:dyDescent="0.25">
      <c r="A11" s="130" t="s">
        <v>32</v>
      </c>
      <c r="B11" s="129"/>
      <c r="C11" s="129"/>
      <c r="D11" s="196"/>
      <c r="E11" s="196"/>
      <c r="F11" s="196"/>
      <c r="G11" s="196"/>
      <c r="H11" s="196"/>
      <c r="I11" s="196"/>
    </row>
    <row r="12" spans="1:9" s="115" customFormat="1" ht="14.25" x14ac:dyDescent="0.2">
      <c r="A12" s="125" t="s">
        <v>152</v>
      </c>
      <c r="B12" s="153">
        <v>0</v>
      </c>
      <c r="C12" s="153">
        <v>0</v>
      </c>
      <c r="D12" s="196"/>
      <c r="E12" s="196"/>
      <c r="F12" s="196"/>
      <c r="G12" s="196"/>
      <c r="H12" s="196"/>
      <c r="I12" s="196"/>
    </row>
    <row r="13" spans="1:9" s="115" customFormat="1" ht="14.25" x14ac:dyDescent="0.2">
      <c r="A13" s="125" t="s">
        <v>151</v>
      </c>
      <c r="B13" s="154">
        <v>0</v>
      </c>
      <c r="C13" s="154">
        <v>0</v>
      </c>
      <c r="D13" s="196"/>
      <c r="E13" s="196"/>
      <c r="F13" s="196"/>
      <c r="G13" s="196"/>
      <c r="H13" s="196"/>
      <c r="I13" s="196"/>
    </row>
    <row r="14" spans="1:9" s="115" customFormat="1" x14ac:dyDescent="0.25">
      <c r="A14" s="124" t="s">
        <v>150</v>
      </c>
      <c r="B14" s="123">
        <f>SUM(B12:B13)</f>
        <v>0</v>
      </c>
      <c r="C14" s="123">
        <f>SUM(C12:C13)</f>
        <v>0</v>
      </c>
      <c r="D14" s="196"/>
      <c r="E14" s="196"/>
      <c r="F14" s="196"/>
      <c r="G14" s="196"/>
      <c r="H14" s="196"/>
      <c r="I14" s="196"/>
    </row>
    <row r="15" spans="1:9" s="115" customFormat="1" x14ac:dyDescent="0.25">
      <c r="A15" s="128"/>
      <c r="B15" s="121"/>
      <c r="C15" s="121"/>
      <c r="D15" s="194"/>
      <c r="E15" s="194"/>
      <c r="F15" s="194"/>
      <c r="G15" s="194"/>
      <c r="H15" s="194"/>
      <c r="I15" s="194"/>
    </row>
    <row r="16" spans="1:9" s="115" customFormat="1" x14ac:dyDescent="0.25">
      <c r="A16" s="127" t="s">
        <v>149</v>
      </c>
      <c r="B16" s="123"/>
      <c r="C16" s="123"/>
      <c r="D16" s="196"/>
      <c r="E16" s="196"/>
      <c r="F16" s="196"/>
      <c r="G16" s="196"/>
      <c r="H16" s="196"/>
      <c r="I16" s="196"/>
    </row>
    <row r="17" spans="1:9" s="115" customFormat="1" ht="14.25" x14ac:dyDescent="0.2">
      <c r="A17" s="125" t="s">
        <v>148</v>
      </c>
      <c r="B17" s="154">
        <v>0</v>
      </c>
      <c r="C17" s="154">
        <v>0</v>
      </c>
      <c r="D17" s="196"/>
      <c r="E17" s="196"/>
      <c r="F17" s="196"/>
      <c r="G17" s="196"/>
      <c r="H17" s="196"/>
      <c r="I17" s="196"/>
    </row>
    <row r="18" spans="1:9" s="115" customFormat="1" ht="14.25" x14ac:dyDescent="0.2">
      <c r="A18" s="125" t="s">
        <v>147</v>
      </c>
      <c r="B18" s="154">
        <v>0</v>
      </c>
      <c r="C18" s="154">
        <v>0</v>
      </c>
      <c r="D18" s="196"/>
      <c r="E18" s="196"/>
      <c r="F18" s="196"/>
      <c r="G18" s="196"/>
      <c r="H18" s="196"/>
      <c r="I18" s="196"/>
    </row>
    <row r="19" spans="1:9" s="115" customFormat="1" ht="14.25" x14ac:dyDescent="0.2">
      <c r="A19" s="125" t="s">
        <v>146</v>
      </c>
      <c r="B19" s="154">
        <v>0</v>
      </c>
      <c r="C19" s="154">
        <v>0</v>
      </c>
      <c r="D19" s="196"/>
      <c r="E19" s="196"/>
      <c r="F19" s="196"/>
      <c r="G19" s="196"/>
      <c r="H19" s="196"/>
      <c r="I19" s="196"/>
    </row>
    <row r="20" spans="1:9" s="115" customFormat="1" ht="14.25" x14ac:dyDescent="0.2">
      <c r="A20" s="125" t="s">
        <v>145</v>
      </c>
      <c r="B20" s="154">
        <v>0</v>
      </c>
      <c r="C20" s="154">
        <v>0</v>
      </c>
      <c r="D20" s="196"/>
      <c r="E20" s="196"/>
      <c r="F20" s="196"/>
      <c r="G20" s="196"/>
      <c r="H20" s="196"/>
      <c r="I20" s="196"/>
    </row>
    <row r="21" spans="1:9" s="115" customFormat="1" x14ac:dyDescent="0.25">
      <c r="A21" s="124" t="s">
        <v>144</v>
      </c>
      <c r="B21" s="123">
        <f>SUM(B17:B20)</f>
        <v>0</v>
      </c>
      <c r="C21" s="123">
        <f>SUM(C17:C20)</f>
        <v>0</v>
      </c>
      <c r="D21" s="196"/>
      <c r="E21" s="196"/>
      <c r="F21" s="196"/>
      <c r="G21" s="196"/>
      <c r="H21" s="196"/>
      <c r="I21" s="196"/>
    </row>
    <row r="22" spans="1:9" s="115" customFormat="1" x14ac:dyDescent="0.25">
      <c r="A22" s="128"/>
      <c r="B22" s="121"/>
      <c r="C22" s="121"/>
      <c r="D22" s="194"/>
      <c r="E22" s="194"/>
      <c r="F22" s="194"/>
      <c r="G22" s="194"/>
      <c r="H22" s="194"/>
      <c r="I22" s="194"/>
    </row>
    <row r="23" spans="1:9" s="115" customFormat="1" x14ac:dyDescent="0.25">
      <c r="A23" s="127" t="s">
        <v>131</v>
      </c>
      <c r="B23" s="123"/>
      <c r="C23" s="123"/>
      <c r="D23" s="196"/>
      <c r="E23" s="196"/>
      <c r="F23" s="196"/>
      <c r="G23" s="196"/>
      <c r="H23" s="196"/>
      <c r="I23" s="196"/>
    </row>
    <row r="24" spans="1:9" s="115" customFormat="1" ht="14.25" x14ac:dyDescent="0.2">
      <c r="A24" s="125" t="s">
        <v>143</v>
      </c>
      <c r="B24" s="151">
        <v>0</v>
      </c>
      <c r="C24" s="151">
        <v>0</v>
      </c>
      <c r="D24" s="196"/>
      <c r="E24" s="196"/>
      <c r="F24" s="196"/>
      <c r="G24" s="196"/>
      <c r="H24" s="196"/>
      <c r="I24" s="196"/>
    </row>
    <row r="25" spans="1:9" s="115" customFormat="1" ht="14.25" x14ac:dyDescent="0.2">
      <c r="A25" s="125" t="s">
        <v>142</v>
      </c>
      <c r="B25" s="151">
        <v>0</v>
      </c>
      <c r="C25" s="151">
        <v>0</v>
      </c>
      <c r="D25" s="196"/>
      <c r="E25" s="196"/>
      <c r="F25" s="196"/>
      <c r="G25" s="196"/>
      <c r="H25" s="196"/>
      <c r="I25" s="196"/>
    </row>
    <row r="26" spans="1:9" s="115" customFormat="1" ht="14.25" x14ac:dyDescent="0.2">
      <c r="A26" s="125" t="s">
        <v>141</v>
      </c>
      <c r="B26" s="151">
        <v>0</v>
      </c>
      <c r="C26" s="151">
        <v>0</v>
      </c>
      <c r="D26" s="196"/>
      <c r="E26" s="196"/>
      <c r="F26" s="196"/>
      <c r="G26" s="196"/>
      <c r="H26" s="196"/>
      <c r="I26" s="196"/>
    </row>
    <row r="27" spans="1:9" s="115" customFormat="1" x14ac:dyDescent="0.25">
      <c r="A27" s="124" t="s">
        <v>140</v>
      </c>
      <c r="B27" s="123">
        <f>SUM(B24:B26)</f>
        <v>0</v>
      </c>
      <c r="C27" s="123">
        <f>SUM(C24:C26)</f>
        <v>0</v>
      </c>
      <c r="D27" s="196"/>
      <c r="E27" s="196"/>
      <c r="F27" s="196"/>
      <c r="G27" s="196"/>
      <c r="H27" s="196"/>
      <c r="I27" s="196"/>
    </row>
    <row r="28" spans="1:9" s="115" customFormat="1" x14ac:dyDescent="0.25">
      <c r="A28" s="128"/>
      <c r="B28" s="121"/>
      <c r="C28" s="121"/>
      <c r="D28" s="194"/>
      <c r="E28" s="194"/>
      <c r="F28" s="194"/>
      <c r="G28" s="194"/>
      <c r="H28" s="194"/>
      <c r="I28" s="194"/>
    </row>
    <row r="29" spans="1:9" s="115" customFormat="1" x14ac:dyDescent="0.25">
      <c r="A29" s="127" t="s">
        <v>139</v>
      </c>
      <c r="B29" s="123"/>
      <c r="C29" s="123"/>
      <c r="D29" s="196"/>
      <c r="E29" s="196"/>
      <c r="F29" s="196"/>
      <c r="G29" s="196"/>
      <c r="H29" s="196"/>
      <c r="I29" s="196"/>
    </row>
    <row r="30" spans="1:9" s="115" customFormat="1" ht="14.25" x14ac:dyDescent="0.2">
      <c r="A30" s="126" t="s">
        <v>138</v>
      </c>
      <c r="B30" s="155"/>
      <c r="C30" s="155"/>
      <c r="D30" s="196"/>
      <c r="E30" s="196"/>
      <c r="F30" s="196"/>
      <c r="G30" s="196"/>
      <c r="H30" s="196"/>
      <c r="I30" s="196"/>
    </row>
    <row r="31" spans="1:9" s="115" customFormat="1" ht="14.25" x14ac:dyDescent="0.2">
      <c r="A31" s="125"/>
      <c r="B31" s="155"/>
      <c r="C31" s="155"/>
      <c r="D31" s="196"/>
      <c r="E31" s="196"/>
      <c r="F31" s="196"/>
      <c r="G31" s="196"/>
      <c r="H31" s="196"/>
      <c r="I31" s="196"/>
    </row>
    <row r="32" spans="1:9" s="115" customFormat="1" ht="14.25" x14ac:dyDescent="0.2">
      <c r="A32" s="125"/>
      <c r="B32" s="155"/>
      <c r="C32" s="155"/>
      <c r="D32" s="196"/>
      <c r="E32" s="196"/>
      <c r="F32" s="196"/>
      <c r="G32" s="196"/>
      <c r="H32" s="196"/>
      <c r="I32" s="196"/>
    </row>
    <row r="33" spans="1:9" s="115" customFormat="1" x14ac:dyDescent="0.25">
      <c r="A33" s="124" t="s">
        <v>137</v>
      </c>
      <c r="B33" s="155">
        <f>SUM(B30:B32)</f>
        <v>0</v>
      </c>
      <c r="C33" s="155">
        <f>SUM(C30:C32)</f>
        <v>0</v>
      </c>
      <c r="D33" s="196"/>
      <c r="E33" s="196"/>
      <c r="F33" s="196"/>
      <c r="G33" s="196"/>
      <c r="H33" s="196"/>
      <c r="I33" s="196"/>
    </row>
    <row r="34" spans="1:9" s="115" customFormat="1" x14ac:dyDescent="0.25">
      <c r="A34" s="122"/>
      <c r="B34" s="121"/>
      <c r="C34" s="121"/>
      <c r="D34" s="194"/>
      <c r="E34" s="194"/>
      <c r="F34" s="194"/>
      <c r="G34" s="194"/>
      <c r="H34" s="194"/>
      <c r="I34" s="194"/>
    </row>
    <row r="35" spans="1:9" s="115" customFormat="1" x14ac:dyDescent="0.25">
      <c r="A35" s="120" t="s">
        <v>136</v>
      </c>
      <c r="B35" s="156">
        <f>B14+B21+B27+B33</f>
        <v>0</v>
      </c>
      <c r="C35" s="156">
        <f>C14+C21+C27+C33</f>
        <v>0</v>
      </c>
      <c r="D35" s="196"/>
      <c r="E35" s="196"/>
      <c r="F35" s="196"/>
      <c r="G35" s="196"/>
      <c r="H35" s="196"/>
      <c r="I35" s="196"/>
    </row>
    <row r="36" spans="1:9" s="115" customFormat="1" x14ac:dyDescent="0.25">
      <c r="A36" s="119"/>
      <c r="B36" s="118"/>
      <c r="C36" s="118"/>
      <c r="D36" s="117"/>
      <c r="E36" s="116"/>
    </row>
    <row r="38" spans="1:9" x14ac:dyDescent="0.25">
      <c r="A38" s="190" t="s">
        <v>135</v>
      </c>
      <c r="B38" s="190"/>
      <c r="C38" s="190"/>
      <c r="D38" s="190"/>
      <c r="E38" s="190"/>
      <c r="F38" s="190"/>
      <c r="G38" s="190"/>
      <c r="H38" s="190"/>
      <c r="I38" s="190"/>
    </row>
    <row r="39" spans="1:9" ht="73.5" customHeight="1" x14ac:dyDescent="0.25">
      <c r="A39" s="114" t="s">
        <v>32</v>
      </c>
      <c r="B39" s="189" t="s">
        <v>134</v>
      </c>
      <c r="C39" s="189"/>
      <c r="D39" s="189"/>
      <c r="E39" s="189"/>
      <c r="F39" s="189"/>
      <c r="G39" s="189"/>
      <c r="H39" s="189"/>
      <c r="I39" s="189"/>
    </row>
    <row r="40" spans="1:9" ht="48" customHeight="1" x14ac:dyDescent="0.25">
      <c r="A40" s="114" t="s">
        <v>133</v>
      </c>
      <c r="B40" s="197" t="s">
        <v>132</v>
      </c>
      <c r="C40" s="197"/>
      <c r="D40" s="197"/>
      <c r="E40" s="197"/>
      <c r="F40" s="197"/>
      <c r="G40" s="197"/>
      <c r="H40" s="197"/>
      <c r="I40" s="197"/>
    </row>
    <row r="41" spans="1:9" ht="48" customHeight="1" x14ac:dyDescent="0.25">
      <c r="A41" s="114" t="s">
        <v>131</v>
      </c>
      <c r="B41" s="189" t="s">
        <v>130</v>
      </c>
      <c r="C41" s="189"/>
      <c r="D41" s="189"/>
      <c r="E41" s="189"/>
      <c r="F41" s="189"/>
      <c r="G41" s="189"/>
      <c r="H41" s="189"/>
      <c r="I41" s="189"/>
    </row>
    <row r="42" spans="1:9" ht="60.75" customHeight="1" x14ac:dyDescent="0.25">
      <c r="A42" s="114" t="s">
        <v>129</v>
      </c>
      <c r="B42" s="198" t="s">
        <v>128</v>
      </c>
      <c r="C42" s="198"/>
      <c r="D42" s="198"/>
      <c r="E42" s="198"/>
      <c r="F42" s="198"/>
      <c r="G42" s="198"/>
      <c r="H42" s="198"/>
      <c r="I42" s="198"/>
    </row>
  </sheetData>
  <sheetProtection algorithmName="SHA-512" hashValue="W0/kjAL0P4nWbGL8KWJbODchluAWUG41C/HqV56BVP7ZIgYhVTmn23+ETi6RhKEeBYWVTQkstJbGpOPX9oDv8g==" saltValue="j7EAywNyeUKiqLW4KxKoLw==" spinCount="100000" sheet="1" objects="1" scenarios="1"/>
  <mergeCells count="38">
    <mergeCell ref="D30:I30"/>
    <mergeCell ref="D31:I31"/>
    <mergeCell ref="D32:I32"/>
    <mergeCell ref="D25:I25"/>
    <mergeCell ref="D26:I26"/>
    <mergeCell ref="D27:I27"/>
    <mergeCell ref="B40:I40"/>
    <mergeCell ref="B41:I41"/>
    <mergeCell ref="B42:I42"/>
    <mergeCell ref="A2:I2"/>
    <mergeCell ref="D6:I6"/>
    <mergeCell ref="D7:I7"/>
    <mergeCell ref="D8:I8"/>
    <mergeCell ref="D9:I9"/>
    <mergeCell ref="D11:I11"/>
    <mergeCell ref="D24:I24"/>
    <mergeCell ref="D13:I13"/>
    <mergeCell ref="D14:I14"/>
    <mergeCell ref="D15:I15"/>
    <mergeCell ref="D16:I16"/>
    <mergeCell ref="D17:I17"/>
    <mergeCell ref="D18:I18"/>
    <mergeCell ref="B39:I39"/>
    <mergeCell ref="A38:I38"/>
    <mergeCell ref="D4:I4"/>
    <mergeCell ref="D10:I10"/>
    <mergeCell ref="D5:I5"/>
    <mergeCell ref="D12:I12"/>
    <mergeCell ref="D19:I19"/>
    <mergeCell ref="D20:I20"/>
    <mergeCell ref="D21:I21"/>
    <mergeCell ref="D22:I22"/>
    <mergeCell ref="D23:I23"/>
    <mergeCell ref="D34:I34"/>
    <mergeCell ref="D35:I35"/>
    <mergeCell ref="D28:I28"/>
    <mergeCell ref="D29:I29"/>
    <mergeCell ref="D33:I33"/>
  </mergeCells>
  <printOptions horizontalCentered="1" verticalCentered="1"/>
  <pageMargins left="0.7" right="0.7" top="0.75" bottom="0.75" header="0.3" footer="0.3"/>
  <pageSetup scale="61" orientation="landscape" r:id="rId1"/>
  <headerFooter>
    <oddHeader>&amp;C&amp;"Arial,Bold"&amp;14APPENDIX A&amp;"Arial,Regular"&amp;10
&amp;"Arial,Bold"&amp;9TABLE 3B
CONTINUING EDUCATION, SELF-SUPPORTING
 AND MARKET RATE PROGRAM BUDGET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tabSelected="1" view="pageLayout" zoomScale="150" zoomScaleNormal="100" zoomScalePageLayoutView="150" workbookViewId="0"/>
  </sheetViews>
  <sheetFormatPr defaultColWidth="9.33203125" defaultRowHeight="12.75" x14ac:dyDescent="0.2"/>
  <cols>
    <col min="1" max="1" width="48.33203125" style="1" customWidth="1"/>
    <col min="2" max="4" width="27.83203125" style="1" customWidth="1"/>
    <col min="5" max="16384" width="9.33203125" style="1"/>
  </cols>
  <sheetData>
    <row r="1" spans="1:4" s="29" customFormat="1" ht="36" customHeight="1" thickBot="1" x14ac:dyDescent="0.25">
      <c r="A1" s="87" t="s">
        <v>50</v>
      </c>
      <c r="B1" s="88" t="s">
        <v>40</v>
      </c>
      <c r="C1" s="89" t="s">
        <v>57</v>
      </c>
      <c r="D1" s="90" t="s">
        <v>41</v>
      </c>
    </row>
    <row r="2" spans="1:4" x14ac:dyDescent="0.2">
      <c r="A2" s="84" t="s">
        <v>72</v>
      </c>
      <c r="B2" s="40">
        <v>0</v>
      </c>
      <c r="C2" s="41">
        <v>0</v>
      </c>
      <c r="D2" s="86">
        <f>(B2-C2)</f>
        <v>0</v>
      </c>
    </row>
    <row r="3" spans="1:4" x14ac:dyDescent="0.2">
      <c r="A3" s="85"/>
      <c r="B3" s="42">
        <v>0</v>
      </c>
      <c r="C3" s="41">
        <v>0</v>
      </c>
      <c r="D3" s="86">
        <f t="shared" ref="D3:D9" si="0">(B3-C3)</f>
        <v>0</v>
      </c>
    </row>
    <row r="4" spans="1:4" ht="15" customHeight="1" x14ac:dyDescent="0.2">
      <c r="A4" s="85"/>
      <c r="B4" s="42">
        <v>0</v>
      </c>
      <c r="C4" s="41">
        <v>0</v>
      </c>
      <c r="D4" s="86">
        <f t="shared" si="0"/>
        <v>0</v>
      </c>
    </row>
    <row r="5" spans="1:4" x14ac:dyDescent="0.2">
      <c r="A5" s="85"/>
      <c r="B5" s="42">
        <v>0</v>
      </c>
      <c r="C5" s="41">
        <v>0</v>
      </c>
      <c r="D5" s="86">
        <f t="shared" si="0"/>
        <v>0</v>
      </c>
    </row>
    <row r="6" spans="1:4" x14ac:dyDescent="0.2">
      <c r="A6" s="85"/>
      <c r="B6" s="42">
        <v>0</v>
      </c>
      <c r="C6" s="41">
        <v>0</v>
      </c>
      <c r="D6" s="86">
        <f t="shared" si="0"/>
        <v>0</v>
      </c>
    </row>
    <row r="7" spans="1:4" x14ac:dyDescent="0.2">
      <c r="A7" s="85"/>
      <c r="B7" s="42">
        <v>0</v>
      </c>
      <c r="C7" s="41">
        <v>0</v>
      </c>
      <c r="D7" s="86">
        <f t="shared" si="0"/>
        <v>0</v>
      </c>
    </row>
    <row r="8" spans="1:4" x14ac:dyDescent="0.2">
      <c r="A8" s="85"/>
      <c r="B8" s="42">
        <v>0</v>
      </c>
      <c r="C8" s="41">
        <v>0</v>
      </c>
      <c r="D8" s="86">
        <f t="shared" si="0"/>
        <v>0</v>
      </c>
    </row>
    <row r="9" spans="1:4" ht="13.5" thickBot="1" x14ac:dyDescent="0.25">
      <c r="A9" s="85"/>
      <c r="B9" s="42">
        <v>0</v>
      </c>
      <c r="C9" s="41">
        <v>0</v>
      </c>
      <c r="D9" s="86">
        <f t="shared" si="0"/>
        <v>0</v>
      </c>
    </row>
    <row r="10" spans="1:4" ht="13.5" thickTop="1" x14ac:dyDescent="0.2">
      <c r="A10" s="91" t="s">
        <v>42</v>
      </c>
      <c r="B10" s="92">
        <f>SUM(B2:B9)</f>
        <v>0</v>
      </c>
      <c r="C10" s="93">
        <f>SUM(C2:C9)</f>
        <v>0</v>
      </c>
      <c r="D10" s="94">
        <f>SUM(D2:D9)</f>
        <v>0</v>
      </c>
    </row>
    <row r="12" spans="1:4" x14ac:dyDescent="0.2">
      <c r="A12" s="43" t="s">
        <v>116</v>
      </c>
      <c r="B12" s="44"/>
    </row>
  </sheetData>
  <sheetProtection algorithmName="SHA-512" hashValue="WBSaoE80eJkyhPbMopf5FfBtsBUWQMnpmqRgwZUvB4YZtIPgVIIbYp7yTd28IH/83MDfjaB9JyThhAhXK8Zp1Q==" saltValue="dIwwdBqIZKPx/nmQuJ1pyA==" spinCount="100000" sheet="1" objects="1" scenarios="1"/>
  <phoneticPr fontId="2" type="noConversion"/>
  <pageMargins left="0.75" right="0.75" top="1.25" bottom="1" header="0.5" footer="0.5"/>
  <pageSetup orientation="landscape" r:id="rId1"/>
  <headerFooter alignWithMargins="0">
    <oddHeader>&amp;C&amp;"Arial,Bold"&amp;14APPENDIX A&amp;11
TABLE 4
ANTICIPATED REALLOCATION OF EDUCATION &amp; GENERAL FUNDS*</oddHeader>
    <oddFooter>&amp;LWorksheet &amp;A</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10" ma:contentTypeDescription="Create a new document." ma:contentTypeScope="" ma:versionID="fd737ed08b4ee0efd881ca2fb228fd5e">
  <xsd:schema xmlns:xsd="http://www.w3.org/2001/XMLSchema" xmlns:xs="http://www.w3.org/2001/XMLSchema" xmlns:p="http://schemas.microsoft.com/office/2006/metadata/properties" xmlns:ns2="ee822479-6e51-4d14-b6b0-2c589e913e66" xmlns:ns3="2c7317a0-2a0a-4464-9f4b-630f7a7e8d0f" targetNamespace="http://schemas.microsoft.com/office/2006/metadata/properties" ma:root="true" ma:fieldsID="ce178669c6215b7e07d5a129124dcb53" ns2:_="" ns3:_="">
    <xsd:import namespace="ee822479-6e51-4d14-b6b0-2c589e913e66"/>
    <xsd:import namespace="2c7317a0-2a0a-4464-9f4b-630f7a7e8d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317a0-2a0a-4464-9f4b-630f7a7e8d0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89AA4B-21DD-4BD5-8D9F-F6D145EF7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2c7317a0-2a0a-4464-9f4b-630f7a7e8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FAC528-EBBE-44CC-8F43-2A5B4498A7D5}">
  <ds:schemaRefs>
    <ds:schemaRef ds:uri="http://schemas.microsoft.com/sharepoint/v3/contenttype/forms"/>
  </ds:schemaRefs>
</ds:datastoreItem>
</file>

<file path=customXml/itemProps3.xml><?xml version="1.0" encoding="utf-8"?>
<ds:datastoreItem xmlns:ds="http://schemas.openxmlformats.org/officeDocument/2006/customXml" ds:itemID="{6CAED8A8-296B-4111-85E8-2C5B47D9934D}">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2c7317a0-2a0a-4464-9f4b-630f7a7e8d0f"/>
    <ds:schemaRef ds:uri="http://schemas.microsoft.com/office/infopath/2007/PartnerControls"/>
    <ds:schemaRef ds:uri="ee822479-6e51-4d14-b6b0-2c589e913e66"/>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1-A Undergrad Enrollment</vt:lpstr>
      <vt:lpstr>Table 1-B Grad Enrollment</vt:lpstr>
      <vt:lpstr>Table 2 Faculty Participation</vt:lpstr>
      <vt:lpstr>Table 3-A E&amp;G Budget</vt:lpstr>
      <vt:lpstr>Table 3-B CE and MRT Budget</vt:lpstr>
      <vt:lpstr>Table 4 Reallocation</vt:lpstr>
    </vt:vector>
  </TitlesOfParts>
  <Company>Florida Gulf Coast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for New Program Proposals</dc:title>
  <dc:creator>Disraelly.Cruz@flbog.edu</dc:creator>
  <cp:keywords>Appendix A, New Program Proposals</cp:keywords>
  <cp:lastModifiedBy>Alexis Gonzalez</cp:lastModifiedBy>
  <cp:lastPrinted>2019-12-05T17:10:28Z</cp:lastPrinted>
  <dcterms:created xsi:type="dcterms:W3CDTF">2006-07-06T14:04:46Z</dcterms:created>
  <dcterms:modified xsi:type="dcterms:W3CDTF">2022-03-15T15:24:32Z</dcterms:modified>
  <cp:category>Program Proposals, New Degree Programs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0x01010043F7F3E12E26E14E9C8A1FBE12D5945A</vt:lpwstr>
  </property>
</Properties>
</file>